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ogiwalu\Desktop\Workplans\"/>
    </mc:Choice>
  </mc:AlternateContent>
  <bookViews>
    <workbookView xWindow="120" yWindow="120" windowWidth="15600" windowHeight="6810" firstSheet="3" activeTab="3"/>
  </bookViews>
  <sheets>
    <sheet name="Sheet2" sheetId="2" state="hidden" r:id="rId1"/>
    <sheet name="Sheet3" sheetId="3" state="hidden" r:id="rId2"/>
    <sheet name="Workplan FY16-REVISED" sheetId="5" state="hidden" r:id="rId3"/>
    <sheet name="Fin Sector Supervision" sheetId="10" r:id="rId4"/>
  </sheets>
  <definedNames>
    <definedName name="CARTACmembers">#REF!</definedName>
    <definedName name="_xlnm.Print_Area" localSheetId="3">'Fin Sector Supervision'!$A$19:$M$33</definedName>
  </definedNames>
  <calcPr calcId="171027"/>
</workbook>
</file>

<file path=xl/calcChain.xml><?xml version="1.0" encoding="utf-8"?>
<calcChain xmlns="http://schemas.openxmlformats.org/spreadsheetml/2006/main">
  <c r="G32" i="10" l="1"/>
  <c r="F32" i="10"/>
  <c r="H30" i="10"/>
  <c r="H17" i="10"/>
  <c r="H28" i="10"/>
  <c r="H26" i="10"/>
  <c r="H29" i="10"/>
  <c r="H25" i="10"/>
  <c r="H24" i="10"/>
  <c r="H21" i="10"/>
  <c r="H8" i="10"/>
  <c r="H13" i="10"/>
  <c r="H11" i="10"/>
  <c r="H10" i="10"/>
  <c r="H7" i="10" l="1"/>
  <c r="I32" i="10" l="1"/>
  <c r="H27" i="10"/>
  <c r="H23" i="10"/>
  <c r="H22" i="10"/>
  <c r="H5" i="10" l="1"/>
  <c r="H20" i="10"/>
  <c r="H31" i="10" l="1"/>
  <c r="H19" i="10"/>
  <c r="H15" i="10"/>
  <c r="H32" i="10" l="1"/>
  <c r="H5" i="5"/>
  <c r="L5" i="5"/>
  <c r="H6" i="5"/>
  <c r="L6" i="5"/>
  <c r="H7" i="5"/>
  <c r="L7" i="5"/>
  <c r="H8" i="5"/>
  <c r="L8" i="5"/>
  <c r="H9" i="5"/>
  <c r="L9" i="5"/>
  <c r="H10" i="5"/>
  <c r="L10" i="5"/>
  <c r="H11" i="5"/>
  <c r="L11" i="5"/>
  <c r="M11" i="5"/>
  <c r="H12" i="5"/>
  <c r="L12" i="5"/>
  <c r="H13" i="5"/>
  <c r="L13" i="5"/>
  <c r="H14" i="5"/>
  <c r="L14" i="5"/>
  <c r="M14" i="5"/>
  <c r="H15" i="5"/>
  <c r="H16" i="5"/>
  <c r="L16" i="5"/>
  <c r="H17" i="5"/>
  <c r="H18" i="5"/>
  <c r="L18" i="5"/>
  <c r="H19" i="5"/>
  <c r="L19" i="5"/>
  <c r="H20" i="5"/>
  <c r="L20" i="5"/>
  <c r="H21" i="5"/>
  <c r="L21" i="5"/>
  <c r="M21" i="5"/>
  <c r="L22" i="5"/>
  <c r="H23" i="5"/>
  <c r="L23" i="5"/>
  <c r="H24" i="5"/>
  <c r="H25" i="5"/>
  <c r="L25" i="5"/>
  <c r="H26" i="5"/>
  <c r="L26" i="5"/>
  <c r="H27" i="5"/>
  <c r="L27" i="5"/>
  <c r="E29" i="5"/>
  <c r="F29" i="5"/>
  <c r="G29" i="5"/>
  <c r="E31" i="5"/>
  <c r="F31" i="5"/>
  <c r="G31" i="5"/>
  <c r="I32" i="5"/>
  <c r="J32" i="5"/>
  <c r="K32" i="5"/>
  <c r="H29" i="5" l="1"/>
  <c r="L32" i="5"/>
  <c r="H31" i="5"/>
</calcChain>
</file>

<file path=xl/sharedStrings.xml><?xml version="1.0" encoding="utf-8"?>
<sst xmlns="http://schemas.openxmlformats.org/spreadsheetml/2006/main" count="349" uniqueCount="224">
  <si>
    <t>TA Area</t>
  </si>
  <si>
    <t>Medium-Term Outcome in the Log Frame</t>
  </si>
  <si>
    <t>Country</t>
  </si>
  <si>
    <t>Milestones</t>
  </si>
  <si>
    <t>Comments</t>
  </si>
  <si>
    <t>CARTAC resident advisors</t>
  </si>
  <si>
    <t>ST experts</t>
  </si>
  <si>
    <t>Total</t>
  </si>
  <si>
    <t>Activity</t>
  </si>
  <si>
    <t>Planned Date</t>
  </si>
  <si>
    <t>Experts</t>
  </si>
  <si>
    <t>Barbados</t>
  </si>
  <si>
    <t>Anguilla</t>
  </si>
  <si>
    <t>Antigua &amp; Barbuda</t>
  </si>
  <si>
    <t>The Bahamas</t>
  </si>
  <si>
    <t>Belize</t>
  </si>
  <si>
    <t>Bermuda</t>
  </si>
  <si>
    <t>British Virgin islands</t>
  </si>
  <si>
    <t>Cayman Islands</t>
  </si>
  <si>
    <t>Dominica</t>
  </si>
  <si>
    <t>Grenada</t>
  </si>
  <si>
    <t>Guyana</t>
  </si>
  <si>
    <t>Haiti</t>
  </si>
  <si>
    <t>Jamaica</t>
  </si>
  <si>
    <t>Montserrat</t>
  </si>
  <si>
    <t>St. Kitts &amp; Nevis</t>
  </si>
  <si>
    <t>St. Lucia</t>
  </si>
  <si>
    <t>St. Vincent &amp; the Grenadines</t>
  </si>
  <si>
    <t>Suriname</t>
  </si>
  <si>
    <t>Trinidad &amp; Tobago</t>
  </si>
  <si>
    <t>Turks &amp; Caicos Islands</t>
  </si>
  <si>
    <t>SVG</t>
  </si>
  <si>
    <t>Outcomes  1-4</t>
  </si>
  <si>
    <t>ECCU</t>
  </si>
  <si>
    <t xml:space="preserve">  Percentage of Adjusted Plan:</t>
  </si>
  <si>
    <t xml:space="preserve">  Percentage of Original Plan:</t>
  </si>
  <si>
    <t>Delivered at Nov 1:</t>
  </si>
  <si>
    <t>Updated Plan at Nov 1:</t>
  </si>
  <si>
    <t>Original Plan:</t>
  </si>
  <si>
    <t>Policy unit set up</t>
  </si>
  <si>
    <t>Scheduled November 4-16</t>
  </si>
  <si>
    <t>Provide advice on setting up a macro policy unit</t>
  </si>
  <si>
    <t>4. Improved macroeconomic and fiscal coordination</t>
  </si>
  <si>
    <t>Policy and research papers produced</t>
  </si>
  <si>
    <t>Scheduled Jan 11-15</t>
  </si>
  <si>
    <t>Improving research capacity</t>
  </si>
  <si>
    <t>Saint Lucia</t>
  </si>
  <si>
    <t>Further reporting on macroeconomic events</t>
  </si>
  <si>
    <t>Not yet scheduled</t>
  </si>
  <si>
    <t>Assist with economic reporting</t>
  </si>
  <si>
    <t>Modelling capacity built for central bankers to better monitor macro risks to the economy</t>
  </si>
  <si>
    <t>Moved to next FY</t>
  </si>
  <si>
    <t>Joint workshop with FS (Shelton) on Macro-Financial linkages</t>
  </si>
  <si>
    <t>Regional</t>
  </si>
  <si>
    <t>Workshop delivered.  Action Plans to implement workshop learnings produced.</t>
  </si>
  <si>
    <t>Delivered in July</t>
  </si>
  <si>
    <t>Workshop - medium term economic and fiscal outlook statements (jointly with CARTAC PFM)</t>
  </si>
  <si>
    <t>3. Countries adequately reporting on macroeconomic risks and policy (PI 5)</t>
  </si>
  <si>
    <t>Improved medium-term framework</t>
  </si>
  <si>
    <t>Aiming for late April</t>
  </si>
  <si>
    <t>Revenue forecasting and tax policy modelling workshop</t>
  </si>
  <si>
    <t>Week 1 Scheduled for 16-20 November, 2 further weeks planned but unscheduled</t>
  </si>
  <si>
    <t>Developing a medium-term framework</t>
  </si>
  <si>
    <t>Revenue projections based on sound Macro inputs</t>
  </si>
  <si>
    <t>Training MoF staff in techniques of revenue projections</t>
  </si>
  <si>
    <t>Internally consistent MTFF</t>
  </si>
  <si>
    <t>Assist team in the refinement of MTFF</t>
  </si>
  <si>
    <t>Policy unit operating sound internally consistent macroeconomic framework</t>
  </si>
  <si>
    <t>Follow up mission to assist with medium-term fiscal framework</t>
  </si>
  <si>
    <t>Revenue forecasts underpinned by macro inputs</t>
  </si>
  <si>
    <t>Introductory visit and assistance with revenue forecasting</t>
  </si>
  <si>
    <t>Bahamas</t>
  </si>
  <si>
    <t>SPDD producing multi-year revenue projections</t>
  </si>
  <si>
    <t>Follow up revenue forecasting workshop to produce final multi-year projections along with beginning training on MTFF</t>
  </si>
  <si>
    <t>Turks and Caicos</t>
  </si>
  <si>
    <t xml:space="preserve">2.  Countries annual budgetary process underpinned by a medium-term macro framework  (PI 14(i), FTE  2.1.3) </t>
  </si>
  <si>
    <t>MoF undertaking GDP projections</t>
  </si>
  <si>
    <t>Assist with real sector analysis and projections (joint with PFM)</t>
  </si>
  <si>
    <t>Antigua</t>
  </si>
  <si>
    <t>2 half days delivered on October 15 and October 20. Fiscal rules mission to occur on Nov-4-16</t>
  </si>
  <si>
    <t>Training MoF staff in techniques of Macro projections</t>
  </si>
  <si>
    <t>producing scenarios around baseline projections</t>
  </si>
  <si>
    <t xml:space="preserve">Not yet scheduled. </t>
  </si>
  <si>
    <t>Follow up mission to assist with medium-term GDP projections</t>
  </si>
  <si>
    <t>Fiscal unit internally producing Macro projections</t>
  </si>
  <si>
    <t>Scheduled Feb 22-26</t>
  </si>
  <si>
    <t>Assist MoF with GDP projection frameworks</t>
  </si>
  <si>
    <t>St Kitts</t>
  </si>
  <si>
    <t>MoF of T&amp;T producing multi-year projections with detailed scenarios</t>
  </si>
  <si>
    <t>Delivered as part of IMF mission: Sept 15-25, remainder to be delivered in H2</t>
  </si>
  <si>
    <t>Advise Ministry of Finance on GDP forecasting methodologies and then assist with implementation</t>
  </si>
  <si>
    <t>Macro Policy Unit independently producing forecasts</t>
  </si>
  <si>
    <t>Delivered July 13-17</t>
  </si>
  <si>
    <t>Assist with training staff in a GDP and CPI forecasting framework</t>
  </si>
  <si>
    <t>Scenarios and risks surrounding baseline forecasts are produced</t>
  </si>
  <si>
    <t>Review forecasting framework from previous training session</t>
  </si>
  <si>
    <t>Delivered 28 September - 4 October</t>
  </si>
  <si>
    <t>Not yet scheduled. Reduced by 1 week.</t>
  </si>
  <si>
    <t>1. Countries are using macroeconomic forecasts as a basis for annual and medium-term budgets (PI 14(ii), FTE 2.1.2)</t>
  </si>
  <si>
    <t>Workshop deliver on global best practice macro surveillance</t>
  </si>
  <si>
    <t xml:space="preserve">Scheduled for March 14-18 in Suriname. </t>
  </si>
  <si>
    <t>ICD Course on Macroeconomic Diagnostics</t>
  </si>
  <si>
    <t>All countries producing internally consistent debt projections</t>
  </si>
  <si>
    <t>Delivered on May 6-15 May.</t>
  </si>
  <si>
    <t>Workshop to assist ECCU Macro Policy Units produce an internally consistent set of macro/fiscal projections</t>
  </si>
  <si>
    <t>Macroeconomic analysis</t>
  </si>
  <si>
    <t>Updated Total</t>
  </si>
  <si>
    <t>Updated STX</t>
  </si>
  <si>
    <t>Updated LTX</t>
  </si>
  <si>
    <t>Updated IMF HQ</t>
  </si>
  <si>
    <t>IMF HQ</t>
  </si>
  <si>
    <t>Delivery status</t>
  </si>
  <si>
    <t>% of updated plan delivered at end-Oct</t>
  </si>
  <si>
    <t>Updated Inputs at Nov 1, 2016
(person-weeks - changes in red)</t>
  </si>
  <si>
    <t>Inputs: May 2015 - April 2016  
(in person-weeks)</t>
  </si>
  <si>
    <t>Activity: May 2015 - April 2016</t>
  </si>
  <si>
    <t>Work Plan (May 2015 to April 2016): Macroeconomics Programming and Analysis</t>
  </si>
  <si>
    <t>Cancelled due to  shifting prioties, another regional workshop added.</t>
  </si>
  <si>
    <t>Workshop for Financial Secretaries (jointly with CARTAC PFM)</t>
  </si>
  <si>
    <t>Rolled into FAD fiscal rules mission</t>
  </si>
  <si>
    <t>STX will be Winston Moore</t>
  </si>
  <si>
    <t>To discuss with David, Budget dependent</t>
  </si>
  <si>
    <t>Unscheduled</t>
  </si>
  <si>
    <t>FAD workshop, previously not programmed</t>
  </si>
  <si>
    <t>This unplanned mission was born out of the election</t>
  </si>
  <si>
    <t>Multiple emails sent to FS with no response.</t>
  </si>
  <si>
    <t>Cancelled: No commitment from authorities</t>
  </si>
  <si>
    <t>Leaning on cancelling unless hear back from authorities soon</t>
  </si>
  <si>
    <t>Delivered 2 half days of assistance to MoF. Barbados fiscal rules mission allocated to this. STX have been removed</t>
  </si>
  <si>
    <t>Successful mission so unplanned follow up mission added</t>
  </si>
  <si>
    <t>Mission title will change to assist with producing manuals for Macro Policy Unit</t>
  </si>
  <si>
    <t>The one week Fund staff visit is replaced by this mission</t>
  </si>
  <si>
    <t xml:space="preserve">Topic changed to Macroeconomic Forecasting. Venue and dates confirmed. </t>
  </si>
  <si>
    <t>Covered cost for WHD Economist to present over two days</t>
  </si>
  <si>
    <t>Will happen</t>
  </si>
  <si>
    <t>May happen</t>
  </si>
  <si>
    <t>Delete</t>
  </si>
  <si>
    <t>Should happen</t>
  </si>
  <si>
    <t>Complete</t>
  </si>
  <si>
    <t>LTX yes, STX MAYBE</t>
  </si>
  <si>
    <t>CANCELLED</t>
  </si>
  <si>
    <t>Objective</t>
  </si>
  <si>
    <t>Outcome Targeted</t>
  </si>
  <si>
    <t>May 2017 - April 2018</t>
  </si>
  <si>
    <t>(in person-days)</t>
  </si>
  <si>
    <t>Number of Missions/ Activities</t>
  </si>
  <si>
    <t>PFTAC resident advisors</t>
  </si>
  <si>
    <t>FY18 Work Plan - May 2017 to April 2018:  Financial Sector Supervision (FSS)</t>
  </si>
  <si>
    <t>Cook Islands</t>
  </si>
  <si>
    <t>Fiji</t>
  </si>
  <si>
    <t>FSM</t>
  </si>
  <si>
    <t>Kiribati</t>
  </si>
  <si>
    <t>Palau</t>
  </si>
  <si>
    <t>RMI</t>
  </si>
  <si>
    <t>Timor-Leste</t>
  </si>
  <si>
    <t xml:space="preserve">RBS enhancement program was initiated in FY2017. The program will provide technical assistance in key components of RBS framework – regulations; risk identification and assessment; risk rating; and supervisory action planning. </t>
  </si>
  <si>
    <t>Assistance with finalizing draft Credit Union legislation and by-laws</t>
  </si>
  <si>
    <t>PNG</t>
  </si>
  <si>
    <t xml:space="preserve">Solomon Islands </t>
  </si>
  <si>
    <t>Vanuatu</t>
  </si>
  <si>
    <t>Assisting with documenting on-site examination framework, on-the-job training and technical training in assessment of key bank risk areas.</t>
  </si>
  <si>
    <t xml:space="preserve">Provide training to supervisors on supervision and assessment of banking key risk areas </t>
  </si>
  <si>
    <t xml:space="preserve">Training is the assessment of credit risk, operational risk, liquidity risk, market risk and investment risk. Training mission to be followed up in 2019 with on-site examination on-the-job training. </t>
  </si>
  <si>
    <t xml:space="preserve">RBS framework enhancement program. Diagnostic to assess effectiveness and efficiency of RBS framework and develop TA strategy and plan </t>
  </si>
  <si>
    <t>Tuvalu</t>
  </si>
  <si>
    <t xml:space="preserve">Initial mission to determine current RBS implementation status and identify priority TA  </t>
  </si>
  <si>
    <t>RBS framework enhancement program. First follow-up mission from diagnostic. Focus to be on a key RBS component: Regulation; Risk Identification and Assessment; Risk Rating; or Supervisory Action Planning</t>
  </si>
  <si>
    <t xml:space="preserve">Continuation of RBS framework enhancement program. Mission scope determined by diagnostic mission.  </t>
  </si>
  <si>
    <t xml:space="preserve">Development of basic prudential reporting framework </t>
  </si>
  <si>
    <t xml:space="preserve">This work will be in addition to the Banking Supervision Program, initiated by PFTAC in FY2017, and now planned to be jointly implemented with the World Bank. </t>
  </si>
  <si>
    <t>Financial Sector Supervision</t>
  </si>
  <si>
    <t>Total Days:</t>
  </si>
  <si>
    <t>Stefanou/ Expert</t>
  </si>
  <si>
    <t>Stefanou/Expert</t>
  </si>
  <si>
    <t>2. To implement a risk-based supervision (RBS) system and upgrade other supervisory processes</t>
  </si>
  <si>
    <t xml:space="preserve">1. Develop and strengthen banking regulations in line with international standards </t>
  </si>
  <si>
    <t xml:space="preserve">RBS framework enhancement program. Second follow-up mission. Develop more in-depth and risk-based on-site examination assessment. 
</t>
  </si>
  <si>
    <t>RBS framework enhancement program. First follow-up mission. Develop a comprehensive suite of prudential statements.</t>
  </si>
  <si>
    <t xml:space="preserve">1.1 Supervisors and regulations require banks to apply sound policies and processes to identify, measure, monitor and control their financial risks on a timely basis and assess their capital adequacy in relation to their risk profile                                                                                                                                                                                                                </t>
  </si>
  <si>
    <t>Expert</t>
  </si>
  <si>
    <t xml:space="preserve">Continuation of work on developing credit union supervision undertaken by PFTAC with the RBF. </t>
  </si>
  <si>
    <t xml:space="preserve">Assistance with developing credit union supervision </t>
  </si>
  <si>
    <t xml:space="preserve">Continuation of work on developing credit union supervision undertaken by PFTAC. </t>
  </si>
  <si>
    <t xml:space="preserve">i) Credit union supervision training delivered to supervisors                                                                    ii) Supervision development and TA plan established </t>
  </si>
  <si>
    <t>Follow-up mission from the Regional Workshop on Banking Legislation and Prudential Standards</t>
  </si>
  <si>
    <t>i) Applicable guidelines and regulations are drafted. April 2018</t>
  </si>
  <si>
    <t xml:space="preserve">Workshop to review and establish revision plan for banking legislation and prudential standards, to be held in July 2017. Followed up with bilateral missions to each country to follow-up on and progress reform. First follow-up. </t>
  </si>
  <si>
    <t>Workshop on Banking Legislation and Prudential Standards - sub-regional for Northern Pacific members (FSM, Palau, RMI, Kiribati)</t>
  </si>
  <si>
    <t xml:space="preserve">Workshop to review and establish revision plan for banking legislation and prudential standards. Workshop will be followed up with bilateral missions to each country to follow-up on and progress reform. </t>
  </si>
  <si>
    <t>Stefanou/ LEG / Expert</t>
  </si>
  <si>
    <t>Follow-up TA mission to the on-site examination mission undertaken in February 2017</t>
  </si>
  <si>
    <t>1. A training program is designed and delivered to supervisors</t>
  </si>
  <si>
    <t>i) RBS Framework Enhancement Strategy and TA Plan developed and initiated. April 2018</t>
  </si>
  <si>
    <t xml:space="preserve">i) RBS Framework Enhancement Strategy and TA Plan developed and initiated. October 2017 </t>
  </si>
  <si>
    <t>i) Revised Reporting templates are developed. April 2019</t>
  </si>
  <si>
    <t>Stefanou</t>
  </si>
  <si>
    <t>AFSPC Annual Meeting. Introduction to: Resolution Frameworks; and Fintech and Supervision</t>
  </si>
  <si>
    <t>Stefanou/ MCMFC</t>
  </si>
  <si>
    <t xml:space="preserve">Workshop on Insurance Legislation and Prudential Standards - sub-regional for Southern Pacific members </t>
  </si>
  <si>
    <t>i) Applicable guidelines and regulations are drafted. April 2019</t>
  </si>
  <si>
    <t xml:space="preserve">Workshop to review and establish revision plan for insurance legislation and prudential standards. Workshop will be followed up with bilateral missions to each country to follow-up on and progress reform. </t>
  </si>
  <si>
    <t xml:space="preserve">SEACEN: Provide training to supervisors on supervision and assessment of banking key risk areas </t>
  </si>
  <si>
    <t>i) SEACEN supervision training delivered.</t>
  </si>
  <si>
    <t xml:space="preserve">SEACEN is developing a foundation supervision training course. PFTAC will assist SEACEN in delivery of course for PFTAC members. </t>
  </si>
  <si>
    <t>2.4 Strengthened institutional structure and operational and procedures for RBS implementation</t>
  </si>
  <si>
    <t>2.6 Supervisors have sufficient capacity to effectively implement risk-based supervision and other supervisory processes.</t>
  </si>
  <si>
    <t>2.3 Bank risk assessment frameworks strengthened: a) Quality and timeliness of regulatory data enhanced; and b) Flexibility of reporting system improved.</t>
  </si>
  <si>
    <t>June 2017</t>
  </si>
  <si>
    <t>April 2018</t>
  </si>
  <si>
    <t>February 2018</t>
  </si>
  <si>
    <t>1.2 Supervisors and regulations require banks to have robust governance policies and processes covering among others effective board and senior management oversight and sound control environment.</t>
  </si>
  <si>
    <t>August 2017</t>
  </si>
  <si>
    <t>July 2017</t>
  </si>
  <si>
    <t>September 2017</t>
  </si>
  <si>
    <t>May 2017</t>
  </si>
  <si>
    <t xml:space="preserve">Provide guidance and training for on-site examination, using an actual on-site examination as a working case. </t>
  </si>
  <si>
    <t>i) Use of CAMELS assessment framework embedded in organization. April 2018</t>
  </si>
  <si>
    <t>i) Milestones for follow-up missions to be based on RBS Framework Enhancement Strategy and TA Plan</t>
  </si>
  <si>
    <t xml:space="preserve">Initial mission to determine current RBS implementation status and identify priority TA. Mission on-site undertaken. Finalization of mission work in progress. </t>
  </si>
  <si>
    <t>i) Workshop on Resolution Framework delivered                                                            ii) Workshop on Fintech and Supervision delivered</t>
  </si>
  <si>
    <t>i) Applicable guidelines and regulations are drafted by April 2018                                                   ii) Applicable guidelines and regulations are finalized and formally issued. April 2019</t>
  </si>
  <si>
    <t>i) Applicable guidelines and regulations are drafted by April 2018                                                                       ii) Applicable guidelines and regulations are finalized and formally issued. April 2019</t>
  </si>
  <si>
    <t xml:space="preserve">i) Credit Union legislation and by-laws finalized and issued. April 2019 </t>
  </si>
  <si>
    <t xml:space="preserve">i) Risk rating model, including impact index, is developed and implemented. October 2018                                                                                                                                                           ii) Risk-based supervisory action planning process developed and implemented. October 2018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</si>
</sst>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 applyAlignment="1">
      <alignment vertical="top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9" xfId="0" applyBorder="1"/>
    <xf numFmtId="164" fontId="2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6" fillId="3" borderId="0" xfId="0" applyFont="1" applyFill="1" applyBorder="1" applyAlignment="1">
      <alignment vertical="top" wrapText="1"/>
    </xf>
    <xf numFmtId="0" fontId="2" fillId="0" borderId="20" xfId="0" applyFont="1" applyBorder="1"/>
    <xf numFmtId="0" fontId="11" fillId="0" borderId="0" xfId="0" applyFont="1" applyBorder="1" applyAlignment="1">
      <alignment horizontal="left" vertical="center" wrapText="1"/>
    </xf>
    <xf numFmtId="0" fontId="9" fillId="5" borderId="23" xfId="0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5" borderId="26" xfId="0" quotePrefix="1" applyFont="1" applyFill="1" applyBorder="1" applyAlignment="1">
      <alignment vertical="top"/>
    </xf>
    <xf numFmtId="0" fontId="9" fillId="5" borderId="9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 wrapText="1"/>
    </xf>
    <xf numFmtId="0" fontId="12" fillId="0" borderId="9" xfId="0" applyFont="1" applyBorder="1" applyAlignment="1">
      <alignment vertical="top"/>
    </xf>
    <xf numFmtId="0" fontId="5" fillId="5" borderId="19" xfId="0" applyFont="1" applyFill="1" applyBorder="1" applyAlignment="1">
      <alignment vertical="top" wrapText="1"/>
    </xf>
    <xf numFmtId="0" fontId="9" fillId="2" borderId="23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/>
    </xf>
    <xf numFmtId="0" fontId="9" fillId="2" borderId="26" xfId="0" quotePrefix="1" applyFont="1" applyFill="1" applyBorder="1" applyAlignment="1">
      <alignment vertical="top"/>
    </xf>
    <xf numFmtId="0" fontId="12" fillId="2" borderId="9" xfId="0" applyFont="1" applyFill="1" applyBorder="1" applyAlignment="1">
      <alignment vertical="top" wrapText="1"/>
    </xf>
    <xf numFmtId="0" fontId="12" fillId="6" borderId="9" xfId="0" applyFont="1" applyFill="1" applyBorder="1" applyAlignment="1">
      <alignment vertical="top" wrapText="1"/>
    </xf>
    <xf numFmtId="0" fontId="9" fillId="6" borderId="23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9" fillId="6" borderId="26" xfId="0" quotePrefix="1" applyFont="1" applyFill="1" applyBorder="1" applyAlignment="1">
      <alignment vertical="top"/>
    </xf>
    <xf numFmtId="0" fontId="9" fillId="6" borderId="9" xfId="0" applyFont="1" applyFill="1" applyBorder="1" applyAlignment="1">
      <alignment vertical="top"/>
    </xf>
    <xf numFmtId="0" fontId="5" fillId="6" borderId="18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vertical="top"/>
    </xf>
    <xf numFmtId="0" fontId="9" fillId="4" borderId="23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9" fillId="4" borderId="9" xfId="0" quotePrefix="1" applyFont="1" applyFill="1" applyBorder="1" applyAlignment="1">
      <alignment vertical="top"/>
    </xf>
    <xf numFmtId="0" fontId="9" fillId="4" borderId="13" xfId="0" quotePrefix="1" applyFont="1" applyFill="1" applyBorder="1" applyAlignment="1">
      <alignment vertical="top"/>
    </xf>
    <xf numFmtId="0" fontId="9" fillId="4" borderId="26" xfId="0" quotePrefix="1" applyFont="1" applyFill="1" applyBorder="1" applyAlignment="1">
      <alignment vertical="top"/>
    </xf>
    <xf numFmtId="0" fontId="9" fillId="4" borderId="9" xfId="0" applyFont="1" applyFill="1" applyBorder="1" applyAlignment="1">
      <alignment vertical="top"/>
    </xf>
    <xf numFmtId="0" fontId="5" fillId="4" borderId="18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vertical="top" wrapText="1"/>
    </xf>
    <xf numFmtId="0" fontId="9" fillId="4" borderId="13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vertical="top"/>
    </xf>
    <xf numFmtId="0" fontId="9" fillId="4" borderId="26" xfId="0" applyFont="1" applyFill="1" applyBorder="1" applyAlignment="1">
      <alignment vertical="top" wrapText="1"/>
    </xf>
    <xf numFmtId="0" fontId="9" fillId="4" borderId="19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9" fillId="5" borderId="9" xfId="0" quotePrefix="1" applyFont="1" applyFill="1" applyBorder="1" applyAlignment="1">
      <alignment vertical="top"/>
    </xf>
    <xf numFmtId="0" fontId="9" fillId="5" borderId="32" xfId="0" quotePrefix="1" applyFont="1" applyFill="1" applyBorder="1" applyAlignment="1">
      <alignment vertical="top"/>
    </xf>
    <xf numFmtId="0" fontId="9" fillId="5" borderId="24" xfId="0" quotePrefix="1" applyFont="1" applyFill="1" applyBorder="1" applyAlignment="1">
      <alignment vertical="top"/>
    </xf>
    <xf numFmtId="0" fontId="9" fillId="5" borderId="25" xfId="0" quotePrefix="1" applyFont="1" applyFill="1" applyBorder="1" applyAlignment="1">
      <alignment vertical="top"/>
    </xf>
    <xf numFmtId="0" fontId="9" fillId="2" borderId="9" xfId="0" quotePrefix="1" applyFont="1" applyFill="1" applyBorder="1" applyAlignment="1">
      <alignment vertical="top"/>
    </xf>
    <xf numFmtId="0" fontId="9" fillId="2" borderId="13" xfId="0" quotePrefix="1" applyFont="1" applyFill="1" applyBorder="1" applyAlignment="1">
      <alignment vertical="top"/>
    </xf>
    <xf numFmtId="165" fontId="9" fillId="6" borderId="26" xfId="0" quotePrefix="1" applyNumberFormat="1" applyFont="1" applyFill="1" applyBorder="1" applyAlignment="1">
      <alignment vertical="top"/>
    </xf>
    <xf numFmtId="0" fontId="9" fillId="6" borderId="9" xfId="0" quotePrefix="1" applyFont="1" applyFill="1" applyBorder="1" applyAlignment="1">
      <alignment vertical="top"/>
    </xf>
    <xf numFmtId="0" fontId="9" fillId="6" borderId="13" xfId="0" quotePrefix="1" applyFont="1" applyFill="1" applyBorder="1" applyAlignment="1">
      <alignment vertical="top"/>
    </xf>
    <xf numFmtId="0" fontId="9" fillId="4" borderId="9" xfId="0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164" fontId="9" fillId="4" borderId="26" xfId="0" applyNumberFormat="1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vertical="top" wrapText="1"/>
    </xf>
    <xf numFmtId="0" fontId="6" fillId="3" borderId="36" xfId="0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17" fontId="4" fillId="4" borderId="3" xfId="0" applyNumberFormat="1" applyFont="1" applyFill="1" applyBorder="1" applyAlignment="1">
      <alignment vertical="top" wrapText="1"/>
    </xf>
    <xf numFmtId="17" fontId="4" fillId="4" borderId="7" xfId="0" applyNumberFormat="1" applyFont="1" applyFill="1" applyBorder="1" applyAlignment="1">
      <alignment horizontal="center" vertical="top" wrapText="1"/>
    </xf>
    <xf numFmtId="166" fontId="6" fillId="3" borderId="36" xfId="0" applyNumberFormat="1" applyFont="1" applyFill="1" applyBorder="1" applyAlignment="1">
      <alignment horizontal="center" vertical="top" wrapText="1"/>
    </xf>
    <xf numFmtId="17" fontId="4" fillId="4" borderId="2" xfId="0" applyNumberFormat="1" applyFont="1" applyFill="1" applyBorder="1" applyAlignment="1">
      <alignment horizontal="center" vertical="top" wrapText="1"/>
    </xf>
    <xf numFmtId="17" fontId="4" fillId="4" borderId="8" xfId="0" applyNumberFormat="1" applyFont="1" applyFill="1" applyBorder="1" applyAlignment="1">
      <alignment vertical="top" wrapText="1"/>
    </xf>
    <xf numFmtId="17" fontId="15" fillId="4" borderId="4" xfId="0" applyNumberFormat="1" applyFont="1" applyFill="1" applyBorder="1" applyAlignment="1">
      <alignment vertical="top" wrapText="1"/>
    </xf>
    <xf numFmtId="17" fontId="4" fillId="4" borderId="14" xfId="0" applyNumberFormat="1" applyFont="1" applyFill="1" applyBorder="1" applyAlignment="1">
      <alignment vertical="top" wrapText="1"/>
    </xf>
    <xf numFmtId="0" fontId="15" fillId="4" borderId="14" xfId="0" applyFont="1" applyFill="1" applyBorder="1" applyAlignment="1">
      <alignment vertical="top" wrapText="1"/>
    </xf>
    <xf numFmtId="166" fontId="4" fillId="4" borderId="42" xfId="2" applyNumberFormat="1" applyFont="1" applyFill="1" applyBorder="1" applyAlignment="1">
      <alignment horizontal="center" vertical="top" wrapText="1"/>
    </xf>
    <xf numFmtId="17" fontId="15" fillId="4" borderId="14" xfId="0" applyNumberFormat="1" applyFont="1" applyFill="1" applyBorder="1" applyAlignment="1">
      <alignment vertical="top" wrapText="1"/>
    </xf>
    <xf numFmtId="17" fontId="4" fillId="4" borderId="42" xfId="0" applyNumberFormat="1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vertical="top" wrapText="1"/>
    </xf>
    <xf numFmtId="17" fontId="4" fillId="4" borderId="4" xfId="0" applyNumberFormat="1" applyFont="1" applyFill="1" applyBorder="1" applyAlignment="1">
      <alignment vertical="top" wrapText="1"/>
    </xf>
    <xf numFmtId="15" fontId="16" fillId="4" borderId="14" xfId="0" quotePrefix="1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15" fillId="8" borderId="8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166" fontId="4" fillId="8" borderId="5" xfId="2" applyNumberFormat="1" applyFont="1" applyFill="1" applyBorder="1" applyAlignment="1">
      <alignment horizontal="center" vertical="top" wrapText="1"/>
    </xf>
    <xf numFmtId="166" fontId="15" fillId="8" borderId="5" xfId="2" applyNumberFormat="1" applyFont="1" applyFill="1" applyBorder="1" applyAlignment="1">
      <alignment horizontal="center" vertical="top" wrapText="1"/>
    </xf>
    <xf numFmtId="166" fontId="14" fillId="8" borderId="5" xfId="2" applyNumberFormat="1" applyFont="1" applyFill="1" applyBorder="1" applyAlignment="1">
      <alignment horizontal="center" vertical="top"/>
    </xf>
    <xf numFmtId="0" fontId="15" fillId="8" borderId="4" xfId="0" applyFont="1" applyFill="1" applyBorder="1" applyAlignment="1">
      <alignment horizontal="left" vertical="top" wrapText="1"/>
    </xf>
    <xf numFmtId="0" fontId="15" fillId="8" borderId="8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vertical="top" wrapText="1"/>
    </xf>
    <xf numFmtId="0" fontId="4" fillId="8" borderId="4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left" vertical="top" wrapText="1"/>
    </xf>
    <xf numFmtId="0" fontId="15" fillId="8" borderId="17" xfId="0" applyFont="1" applyFill="1" applyBorder="1" applyAlignment="1">
      <alignment horizontal="left" vertical="top" wrapText="1"/>
    </xf>
    <xf numFmtId="16" fontId="4" fillId="8" borderId="1" xfId="0" quotePrefix="1" applyNumberFormat="1" applyFont="1" applyFill="1" applyBorder="1" applyAlignment="1">
      <alignment horizontal="center" vertical="top" wrapText="1"/>
    </xf>
    <xf numFmtId="15" fontId="16" fillId="8" borderId="14" xfId="0" quotePrefix="1" applyNumberFormat="1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10" fillId="2" borderId="31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30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top" wrapText="1"/>
    </xf>
    <xf numFmtId="0" fontId="5" fillId="6" borderId="18" xfId="0" applyFont="1" applyFill="1" applyBorder="1" applyAlignment="1">
      <alignment horizontal="left" vertical="top" wrapText="1"/>
    </xf>
    <xf numFmtId="9" fontId="6" fillId="7" borderId="12" xfId="1" quotePrefix="1" applyFont="1" applyFill="1" applyBorder="1" applyAlignment="1">
      <alignment horizontal="center" vertical="center" wrapText="1"/>
    </xf>
    <xf numFmtId="9" fontId="6" fillId="7" borderId="33" xfId="1" quotePrefix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16" fontId="9" fillId="4" borderId="2" xfId="0" quotePrefix="1" applyNumberFormat="1" applyFont="1" applyFill="1" applyBorder="1" applyAlignment="1">
      <alignment horizontal="center" vertical="top" wrapText="1"/>
    </xf>
    <xf numFmtId="16" fontId="9" fillId="4" borderId="4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166" fontId="4" fillId="4" borderId="2" xfId="2" applyNumberFormat="1" applyFont="1" applyFill="1" applyBorder="1" applyAlignment="1">
      <alignment horizontal="center" vertical="top" wrapText="1"/>
    </xf>
    <xf numFmtId="166" fontId="4" fillId="4" borderId="4" xfId="2" applyNumberFormat="1" applyFont="1" applyFill="1" applyBorder="1" applyAlignment="1">
      <alignment horizontal="center" vertical="top" wrapText="1"/>
    </xf>
    <xf numFmtId="166" fontId="14" fillId="4" borderId="2" xfId="2" applyNumberFormat="1" applyFont="1" applyFill="1" applyBorder="1" applyAlignment="1">
      <alignment horizontal="center" vertical="top"/>
    </xf>
    <xf numFmtId="166" fontId="14" fillId="4" borderId="4" xfId="2" applyNumberFormat="1" applyFont="1" applyFill="1" applyBorder="1" applyAlignment="1">
      <alignment horizontal="center" vertical="top"/>
    </xf>
    <xf numFmtId="15" fontId="16" fillId="4" borderId="2" xfId="0" quotePrefix="1" applyNumberFormat="1" applyFont="1" applyFill="1" applyBorder="1" applyAlignment="1">
      <alignment horizontal="center" vertical="top" wrapText="1"/>
    </xf>
    <xf numFmtId="15" fontId="16" fillId="4" borderId="4" xfId="0" applyNumberFormat="1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15" fontId="16" fillId="4" borderId="4" xfId="0" quotePrefix="1" applyNumberFormat="1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17" fontId="4" fillId="4" borderId="2" xfId="0" applyNumberFormat="1" applyFont="1" applyFill="1" applyBorder="1" applyAlignment="1">
      <alignment horizontal="left" vertical="top" wrapText="1"/>
    </xf>
    <xf numFmtId="17" fontId="4" fillId="4" borderId="4" xfId="0" applyNumberFormat="1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17" fontId="4" fillId="4" borderId="2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7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CC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6" sqref="F26"/>
    </sheetView>
  </sheetViews>
  <sheetFormatPr defaultRowHeight="15" x14ac:dyDescent="0.25"/>
  <cols>
    <col min="1" max="1" width="27" bestFit="1" customWidth="1"/>
  </cols>
  <sheetData>
    <row r="1" spans="1:1" x14ac:dyDescent="0.25">
      <c r="A1" s="9" t="s">
        <v>12</v>
      </c>
    </row>
    <row r="2" spans="1:1" x14ac:dyDescent="0.25">
      <c r="A2" s="9" t="s">
        <v>13</v>
      </c>
    </row>
    <row r="3" spans="1:1" x14ac:dyDescent="0.25">
      <c r="A3" s="9" t="s">
        <v>14</v>
      </c>
    </row>
    <row r="4" spans="1:1" x14ac:dyDescent="0.25">
      <c r="A4" s="9" t="s">
        <v>11</v>
      </c>
    </row>
    <row r="5" spans="1:1" x14ac:dyDescent="0.25">
      <c r="A5" s="9" t="s">
        <v>15</v>
      </c>
    </row>
    <row r="6" spans="1:1" x14ac:dyDescent="0.25">
      <c r="A6" s="9" t="s">
        <v>16</v>
      </c>
    </row>
    <row r="7" spans="1:1" x14ac:dyDescent="0.25">
      <c r="A7" s="9" t="s">
        <v>17</v>
      </c>
    </row>
    <row r="8" spans="1:1" x14ac:dyDescent="0.25">
      <c r="A8" s="9" t="s">
        <v>18</v>
      </c>
    </row>
    <row r="9" spans="1:1" x14ac:dyDescent="0.25">
      <c r="A9" s="9" t="s">
        <v>19</v>
      </c>
    </row>
    <row r="10" spans="1:1" x14ac:dyDescent="0.25">
      <c r="A10" s="9" t="s">
        <v>20</v>
      </c>
    </row>
    <row r="11" spans="1:1" x14ac:dyDescent="0.25">
      <c r="A11" s="9" t="s">
        <v>21</v>
      </c>
    </row>
    <row r="12" spans="1:1" x14ac:dyDescent="0.25">
      <c r="A12" s="9" t="s">
        <v>22</v>
      </c>
    </row>
    <row r="13" spans="1:1" x14ac:dyDescent="0.25">
      <c r="A13" s="9" t="s">
        <v>23</v>
      </c>
    </row>
    <row r="14" spans="1:1" x14ac:dyDescent="0.25">
      <c r="A14" s="9" t="s">
        <v>24</v>
      </c>
    </row>
    <row r="15" spans="1:1" x14ac:dyDescent="0.25">
      <c r="A15" s="9" t="s">
        <v>25</v>
      </c>
    </row>
    <row r="16" spans="1:1" x14ac:dyDescent="0.25">
      <c r="A16" s="9" t="s">
        <v>26</v>
      </c>
    </row>
    <row r="17" spans="1:1" x14ac:dyDescent="0.25">
      <c r="A17" s="9" t="s">
        <v>27</v>
      </c>
    </row>
    <row r="18" spans="1:1" x14ac:dyDescent="0.25">
      <c r="A18" s="9" t="s">
        <v>28</v>
      </c>
    </row>
    <row r="19" spans="1:1" x14ac:dyDescent="0.25">
      <c r="A19" s="9" t="s">
        <v>29</v>
      </c>
    </row>
    <row r="20" spans="1:1" x14ac:dyDescent="0.25">
      <c r="A20" s="9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zoomScale="85" zoomScaleNormal="85" workbookViewId="0">
      <pane xSplit="1" ySplit="4" topLeftCell="B20" activePane="bottomRight" state="frozen"/>
      <selection activeCell="F26" sqref="F26"/>
      <selection pane="topRight" activeCell="F26" sqref="F26"/>
      <selection pane="bottomLeft" activeCell="F26" sqref="F26"/>
      <selection pane="bottomRight" activeCell="F26" sqref="F26"/>
    </sheetView>
  </sheetViews>
  <sheetFormatPr defaultRowHeight="15" x14ac:dyDescent="0.25"/>
  <cols>
    <col min="1" max="1" width="20.140625" hidden="1" customWidth="1"/>
    <col min="2" max="2" width="24.5703125" customWidth="1"/>
    <col min="3" max="3" width="10" customWidth="1"/>
    <col min="4" max="4" width="27" customWidth="1"/>
    <col min="5" max="5" width="7.140625" hidden="1" customWidth="1"/>
    <col min="6" max="6" width="10.140625" hidden="1" customWidth="1"/>
    <col min="7" max="7" width="8.42578125" hidden="1" customWidth="1"/>
    <col min="8" max="8" width="6.7109375" hidden="1" customWidth="1"/>
    <col min="9" max="12" width="6.7109375" customWidth="1"/>
    <col min="13" max="13" width="9.140625" customWidth="1"/>
    <col min="14" max="14" width="16.140625" hidden="1" customWidth="1"/>
    <col min="15" max="15" width="17.42578125" hidden="1" customWidth="1"/>
    <col min="16" max="16" width="16.140625" hidden="1" customWidth="1"/>
  </cols>
  <sheetData>
    <row r="1" spans="1:17" x14ac:dyDescent="0.25">
      <c r="B1" t="s">
        <v>116</v>
      </c>
    </row>
    <row r="2" spans="1:17" ht="15.75" thickBot="1" x14ac:dyDescent="0.3"/>
    <row r="3" spans="1:17" ht="24.6" customHeight="1" thickBot="1" x14ac:dyDescent="0.3">
      <c r="A3" s="55" t="s">
        <v>0</v>
      </c>
      <c r="B3" s="106" t="s">
        <v>1</v>
      </c>
      <c r="C3" s="106" t="s">
        <v>2</v>
      </c>
      <c r="D3" s="106" t="s">
        <v>115</v>
      </c>
      <c r="E3" s="110" t="s">
        <v>114</v>
      </c>
      <c r="F3" s="111"/>
      <c r="G3" s="111"/>
      <c r="H3" s="111"/>
      <c r="I3" s="108" t="s">
        <v>113</v>
      </c>
      <c r="J3" s="109"/>
      <c r="K3" s="109"/>
      <c r="L3" s="109"/>
      <c r="M3" s="116" t="s">
        <v>112</v>
      </c>
      <c r="N3" s="106" t="s">
        <v>111</v>
      </c>
      <c r="O3" s="112" t="s">
        <v>3</v>
      </c>
      <c r="P3" s="106" t="s">
        <v>4</v>
      </c>
    </row>
    <row r="4" spans="1:17" ht="36.75" thickBot="1" x14ac:dyDescent="0.3">
      <c r="A4" s="54"/>
      <c r="B4" s="107"/>
      <c r="C4" s="107"/>
      <c r="D4" s="107"/>
      <c r="E4" s="53" t="s">
        <v>110</v>
      </c>
      <c r="F4" s="53" t="s">
        <v>5</v>
      </c>
      <c r="G4" s="53" t="s">
        <v>6</v>
      </c>
      <c r="H4" s="52" t="s">
        <v>7</v>
      </c>
      <c r="I4" s="51" t="s">
        <v>109</v>
      </c>
      <c r="J4" s="50" t="s">
        <v>108</v>
      </c>
      <c r="K4" s="50" t="s">
        <v>107</v>
      </c>
      <c r="L4" s="68" t="s">
        <v>106</v>
      </c>
      <c r="M4" s="117"/>
      <c r="N4" s="107"/>
      <c r="O4" s="113"/>
      <c r="P4" s="107"/>
    </row>
    <row r="5" spans="1:17" ht="45" x14ac:dyDescent="0.25">
      <c r="A5" s="47" t="s">
        <v>105</v>
      </c>
      <c r="B5" s="49" t="s">
        <v>32</v>
      </c>
      <c r="C5" s="36" t="s">
        <v>33</v>
      </c>
      <c r="D5" s="36" t="s">
        <v>104</v>
      </c>
      <c r="E5" s="36">
        <v>0.1</v>
      </c>
      <c r="F5" s="36">
        <v>2</v>
      </c>
      <c r="G5" s="36">
        <v>2</v>
      </c>
      <c r="H5" s="48">
        <f t="shared" ref="H5:H21" si="0">SUM(E5:G5)</f>
        <v>4.0999999999999996</v>
      </c>
      <c r="I5" s="45">
        <v>1</v>
      </c>
      <c r="J5" s="36">
        <v>2</v>
      </c>
      <c r="K5" s="36">
        <v>2</v>
      </c>
      <c r="L5" s="67">
        <f t="shared" ref="L5:L14" si="1">SUM(I5:K5)</f>
        <v>5</v>
      </c>
      <c r="M5" s="65">
        <v>100</v>
      </c>
      <c r="N5" s="36" t="s">
        <v>103</v>
      </c>
      <c r="O5" s="35" t="s">
        <v>102</v>
      </c>
      <c r="P5" s="36" t="s">
        <v>133</v>
      </c>
    </row>
    <row r="6" spans="1:17" ht="45" x14ac:dyDescent="0.25">
      <c r="A6" s="47"/>
      <c r="B6" s="44"/>
      <c r="C6" s="36" t="s">
        <v>53</v>
      </c>
      <c r="D6" s="36" t="s">
        <v>101</v>
      </c>
      <c r="E6" s="36">
        <v>3</v>
      </c>
      <c r="F6" s="36">
        <v>1</v>
      </c>
      <c r="G6" s="36">
        <v>0</v>
      </c>
      <c r="H6" s="48">
        <f t="shared" si="0"/>
        <v>4</v>
      </c>
      <c r="I6" s="45">
        <v>3</v>
      </c>
      <c r="J6" s="36">
        <v>1</v>
      </c>
      <c r="K6" s="36">
        <v>0</v>
      </c>
      <c r="L6" s="48">
        <f t="shared" si="1"/>
        <v>4</v>
      </c>
      <c r="M6" s="65">
        <v>0</v>
      </c>
      <c r="N6" s="36" t="s">
        <v>100</v>
      </c>
      <c r="O6" s="35" t="s">
        <v>99</v>
      </c>
      <c r="P6" s="36" t="s">
        <v>132</v>
      </c>
      <c r="Q6" s="44" t="s">
        <v>134</v>
      </c>
    </row>
    <row r="7" spans="1:17" ht="45" x14ac:dyDescent="0.25">
      <c r="A7" s="47"/>
      <c r="B7" s="46" t="s">
        <v>98</v>
      </c>
      <c r="C7" s="36" t="s">
        <v>31</v>
      </c>
      <c r="D7" s="36" t="s">
        <v>93</v>
      </c>
      <c r="E7" s="40">
        <v>0.1</v>
      </c>
      <c r="F7" s="40">
        <v>2</v>
      </c>
      <c r="G7" s="40">
        <v>0</v>
      </c>
      <c r="H7" s="39">
        <f t="shared" si="0"/>
        <v>2.1</v>
      </c>
      <c r="I7" s="45">
        <v>0.1</v>
      </c>
      <c r="J7" s="37">
        <v>1</v>
      </c>
      <c r="K7" s="37">
        <v>0</v>
      </c>
      <c r="L7" s="48">
        <f t="shared" si="1"/>
        <v>1.1000000000000001</v>
      </c>
      <c r="M7" s="65">
        <v>0</v>
      </c>
      <c r="N7" s="36" t="s">
        <v>97</v>
      </c>
      <c r="O7" s="35" t="s">
        <v>91</v>
      </c>
      <c r="P7" s="36"/>
      <c r="Q7" t="s">
        <v>135</v>
      </c>
    </row>
    <row r="8" spans="1:17" ht="33.75" x14ac:dyDescent="0.25">
      <c r="A8" s="21"/>
      <c r="B8" s="43"/>
      <c r="C8" s="36" t="s">
        <v>19</v>
      </c>
      <c r="D8" s="36" t="s">
        <v>93</v>
      </c>
      <c r="E8" s="40">
        <v>0.1</v>
      </c>
      <c r="F8" s="40">
        <v>1</v>
      </c>
      <c r="G8" s="40">
        <v>0</v>
      </c>
      <c r="H8" s="39">
        <f t="shared" si="0"/>
        <v>1.1000000000000001</v>
      </c>
      <c r="I8" s="45">
        <v>0.1</v>
      </c>
      <c r="J8" s="37">
        <v>1</v>
      </c>
      <c r="K8" s="37">
        <v>0</v>
      </c>
      <c r="L8" s="48">
        <f t="shared" si="1"/>
        <v>1.1000000000000001</v>
      </c>
      <c r="M8" s="65">
        <v>100</v>
      </c>
      <c r="N8" s="36" t="s">
        <v>96</v>
      </c>
      <c r="O8" s="35" t="s">
        <v>91</v>
      </c>
      <c r="P8" s="36" t="s">
        <v>131</v>
      </c>
    </row>
    <row r="9" spans="1:17" ht="45" x14ac:dyDescent="0.25">
      <c r="A9" s="21"/>
      <c r="B9" s="43"/>
      <c r="C9" s="36" t="s">
        <v>46</v>
      </c>
      <c r="D9" s="36" t="s">
        <v>95</v>
      </c>
      <c r="E9" s="40">
        <v>0.1</v>
      </c>
      <c r="F9" s="40">
        <v>1</v>
      </c>
      <c r="G9" s="40">
        <v>0</v>
      </c>
      <c r="H9" s="39">
        <f t="shared" si="0"/>
        <v>1.1000000000000001</v>
      </c>
      <c r="I9" s="38">
        <v>0.1</v>
      </c>
      <c r="J9" s="40">
        <v>1</v>
      </c>
      <c r="K9" s="40">
        <v>2</v>
      </c>
      <c r="L9" s="39">
        <f t="shared" si="1"/>
        <v>3.1</v>
      </c>
      <c r="M9" s="65">
        <v>0</v>
      </c>
      <c r="N9" s="36" t="s">
        <v>82</v>
      </c>
      <c r="O9" s="35" t="s">
        <v>94</v>
      </c>
      <c r="P9" s="36" t="s">
        <v>130</v>
      </c>
      <c r="Q9" s="44" t="s">
        <v>136</v>
      </c>
    </row>
    <row r="10" spans="1:17" ht="33.75" x14ac:dyDescent="0.25">
      <c r="A10" s="21"/>
      <c r="B10" s="43"/>
      <c r="C10" s="44" t="s">
        <v>20</v>
      </c>
      <c r="D10" s="36" t="s">
        <v>93</v>
      </c>
      <c r="E10" s="40">
        <v>0.1</v>
      </c>
      <c r="F10" s="40">
        <v>1</v>
      </c>
      <c r="G10" s="40">
        <v>0</v>
      </c>
      <c r="H10" s="39">
        <f t="shared" si="0"/>
        <v>1.1000000000000001</v>
      </c>
      <c r="I10" s="38">
        <v>0.1</v>
      </c>
      <c r="J10" s="40">
        <v>2</v>
      </c>
      <c r="K10" s="40">
        <v>0</v>
      </c>
      <c r="L10" s="39">
        <f t="shared" si="1"/>
        <v>2.1</v>
      </c>
      <c r="M10" s="65">
        <v>100</v>
      </c>
      <c r="N10" s="36" t="s">
        <v>92</v>
      </c>
      <c r="O10" s="35" t="s">
        <v>91</v>
      </c>
      <c r="P10" s="36" t="s">
        <v>129</v>
      </c>
    </row>
    <row r="11" spans="1:17" ht="33.75" customHeight="1" x14ac:dyDescent="0.25">
      <c r="A11" s="21"/>
      <c r="B11" s="43"/>
      <c r="C11" s="36" t="s">
        <v>29</v>
      </c>
      <c r="D11" s="36" t="s">
        <v>90</v>
      </c>
      <c r="E11" s="40">
        <v>0.1</v>
      </c>
      <c r="F11" s="40">
        <v>2</v>
      </c>
      <c r="G11" s="40">
        <v>3</v>
      </c>
      <c r="H11" s="39">
        <f t="shared" si="0"/>
        <v>5.0999999999999996</v>
      </c>
      <c r="I11" s="38">
        <v>0.1</v>
      </c>
      <c r="J11" s="37">
        <v>2.5</v>
      </c>
      <c r="K11" s="37">
        <v>3</v>
      </c>
      <c r="L11" s="39">
        <f t="shared" si="1"/>
        <v>5.6</v>
      </c>
      <c r="M11" s="66">
        <f>1.5/4.6</f>
        <v>0.32608695652173914</v>
      </c>
      <c r="N11" s="36" t="s">
        <v>89</v>
      </c>
      <c r="O11" s="35" t="s">
        <v>88</v>
      </c>
      <c r="P11" s="36"/>
      <c r="Q11" s="44" t="s">
        <v>137</v>
      </c>
    </row>
    <row r="12" spans="1:17" ht="33.75" customHeight="1" x14ac:dyDescent="0.25">
      <c r="A12" s="21"/>
      <c r="B12" s="43"/>
      <c r="C12" s="36" t="s">
        <v>87</v>
      </c>
      <c r="D12" s="36" t="s">
        <v>86</v>
      </c>
      <c r="E12" s="40">
        <v>0.1</v>
      </c>
      <c r="F12" s="40">
        <v>1</v>
      </c>
      <c r="G12" s="40">
        <v>0</v>
      </c>
      <c r="H12" s="39">
        <f t="shared" si="0"/>
        <v>1.1000000000000001</v>
      </c>
      <c r="I12" s="38">
        <v>0.1</v>
      </c>
      <c r="J12" s="40">
        <v>1</v>
      </c>
      <c r="K12" s="40">
        <v>0</v>
      </c>
      <c r="L12" s="39">
        <f t="shared" si="1"/>
        <v>1.1000000000000001</v>
      </c>
      <c r="M12" s="65">
        <v>0</v>
      </c>
      <c r="N12" s="36" t="s">
        <v>85</v>
      </c>
      <c r="O12" s="35" t="s">
        <v>84</v>
      </c>
      <c r="P12" s="36"/>
      <c r="Q12" s="44" t="s">
        <v>134</v>
      </c>
    </row>
    <row r="13" spans="1:17" ht="48" customHeight="1" x14ac:dyDescent="0.25">
      <c r="A13" s="42"/>
      <c r="B13" s="43"/>
      <c r="C13" s="36" t="s">
        <v>12</v>
      </c>
      <c r="D13" s="36" t="s">
        <v>83</v>
      </c>
      <c r="E13" s="40">
        <v>0.1</v>
      </c>
      <c r="F13" s="40">
        <v>1</v>
      </c>
      <c r="G13" s="40">
        <v>0</v>
      </c>
      <c r="H13" s="39">
        <f t="shared" si="0"/>
        <v>1.1000000000000001</v>
      </c>
      <c r="I13" s="38">
        <v>0.1</v>
      </c>
      <c r="J13" s="40">
        <v>1</v>
      </c>
      <c r="K13" s="40">
        <v>0</v>
      </c>
      <c r="L13" s="39">
        <f t="shared" si="1"/>
        <v>1.1000000000000001</v>
      </c>
      <c r="M13" s="65">
        <v>0</v>
      </c>
      <c r="N13" s="36" t="s">
        <v>82</v>
      </c>
      <c r="O13" s="35" t="s">
        <v>81</v>
      </c>
      <c r="P13" s="36"/>
      <c r="Q13" s="36" t="s">
        <v>138</v>
      </c>
    </row>
    <row r="14" spans="1:17" ht="60.75" customHeight="1" x14ac:dyDescent="0.25">
      <c r="A14" s="42"/>
      <c r="B14" s="43"/>
      <c r="C14" s="36" t="s">
        <v>11</v>
      </c>
      <c r="D14" s="36" t="s">
        <v>80</v>
      </c>
      <c r="E14" s="40">
        <v>0.1</v>
      </c>
      <c r="F14" s="40">
        <v>2</v>
      </c>
      <c r="G14" s="40">
        <v>2</v>
      </c>
      <c r="H14" s="39">
        <f t="shared" si="0"/>
        <v>4.0999999999999996</v>
      </c>
      <c r="I14" s="38">
        <v>0.1</v>
      </c>
      <c r="J14" s="37">
        <v>1</v>
      </c>
      <c r="K14" s="37">
        <v>0</v>
      </c>
      <c r="L14" s="39">
        <f t="shared" si="1"/>
        <v>1.1000000000000001</v>
      </c>
      <c r="M14" s="66">
        <f>0.5/L14</f>
        <v>0.45454545454545453</v>
      </c>
      <c r="N14" s="36" t="s">
        <v>79</v>
      </c>
      <c r="O14" s="35" t="s">
        <v>76</v>
      </c>
      <c r="P14" s="36" t="s">
        <v>128</v>
      </c>
      <c r="Q14" s="44" t="s">
        <v>139</v>
      </c>
    </row>
    <row r="15" spans="1:17" ht="51.75" customHeight="1" x14ac:dyDescent="0.25">
      <c r="A15" s="42"/>
      <c r="B15" s="41"/>
      <c r="C15" s="36" t="s">
        <v>78</v>
      </c>
      <c r="D15" s="36" t="s">
        <v>77</v>
      </c>
      <c r="E15" s="40">
        <v>0.1</v>
      </c>
      <c r="F15" s="40">
        <v>1</v>
      </c>
      <c r="G15" s="40">
        <v>0</v>
      </c>
      <c r="H15" s="39">
        <f t="shared" si="0"/>
        <v>1.1000000000000001</v>
      </c>
      <c r="I15" s="38">
        <v>0</v>
      </c>
      <c r="J15" s="37">
        <v>0</v>
      </c>
      <c r="K15" s="37">
        <v>0</v>
      </c>
      <c r="L15" s="39">
        <v>0</v>
      </c>
      <c r="M15" s="65">
        <v>0</v>
      </c>
      <c r="N15" s="36" t="s">
        <v>126</v>
      </c>
      <c r="O15" s="35" t="s">
        <v>76</v>
      </c>
      <c r="P15" s="36"/>
    </row>
    <row r="16" spans="1:17" ht="45" x14ac:dyDescent="0.25">
      <c r="A16" s="34"/>
      <c r="B16" s="114" t="s">
        <v>75</v>
      </c>
      <c r="C16" s="30" t="s">
        <v>74</v>
      </c>
      <c r="D16" s="30" t="s">
        <v>73</v>
      </c>
      <c r="E16" s="32">
        <v>0.1</v>
      </c>
      <c r="F16" s="32">
        <v>0</v>
      </c>
      <c r="G16" s="32">
        <v>1</v>
      </c>
      <c r="H16" s="31">
        <f t="shared" si="0"/>
        <v>1.1000000000000001</v>
      </c>
      <c r="I16" s="32">
        <v>0.1</v>
      </c>
      <c r="J16" s="32">
        <v>0</v>
      </c>
      <c r="K16" s="32">
        <v>1</v>
      </c>
      <c r="L16" s="31">
        <f>SUM(I16:K16)</f>
        <v>1.1000000000000001</v>
      </c>
      <c r="M16" s="63">
        <v>0</v>
      </c>
      <c r="N16" s="30" t="s">
        <v>48</v>
      </c>
      <c r="O16" s="29" t="s">
        <v>72</v>
      </c>
      <c r="P16" s="30" t="s">
        <v>127</v>
      </c>
      <c r="Q16" s="69" t="s">
        <v>140</v>
      </c>
    </row>
    <row r="17" spans="1:17" ht="48" customHeight="1" x14ac:dyDescent="0.25">
      <c r="A17" s="28"/>
      <c r="B17" s="115"/>
      <c r="C17" s="30" t="s">
        <v>71</v>
      </c>
      <c r="D17" s="30" t="s">
        <v>70</v>
      </c>
      <c r="E17" s="32">
        <v>0.1</v>
      </c>
      <c r="F17" s="32">
        <v>0</v>
      </c>
      <c r="G17" s="32">
        <v>1</v>
      </c>
      <c r="H17" s="31">
        <f t="shared" si="0"/>
        <v>1.1000000000000001</v>
      </c>
      <c r="I17" s="64">
        <v>0</v>
      </c>
      <c r="J17" s="63">
        <v>0</v>
      </c>
      <c r="K17" s="63">
        <v>0</v>
      </c>
      <c r="L17" s="31">
        <v>0</v>
      </c>
      <c r="M17" s="63">
        <v>0</v>
      </c>
      <c r="N17" s="30" t="s">
        <v>126</v>
      </c>
      <c r="O17" s="29" t="s">
        <v>69</v>
      </c>
      <c r="P17" s="30" t="s">
        <v>125</v>
      </c>
    </row>
    <row r="18" spans="1:17" ht="72" customHeight="1" x14ac:dyDescent="0.25">
      <c r="A18" s="28"/>
      <c r="B18" s="115"/>
      <c r="C18" s="30" t="s">
        <v>19</v>
      </c>
      <c r="D18" s="30" t="s">
        <v>68</v>
      </c>
      <c r="E18" s="32">
        <v>0.1</v>
      </c>
      <c r="F18" s="32">
        <v>1</v>
      </c>
      <c r="G18" s="32">
        <v>0</v>
      </c>
      <c r="H18" s="31">
        <f t="shared" si="0"/>
        <v>1.1000000000000001</v>
      </c>
      <c r="I18" s="32">
        <v>0.1</v>
      </c>
      <c r="J18" s="32">
        <v>1</v>
      </c>
      <c r="K18" s="32">
        <v>0</v>
      </c>
      <c r="L18" s="31">
        <f t="shared" ref="L18:L23" si="2">SUM(I18:K18)</f>
        <v>1.1000000000000001</v>
      </c>
      <c r="M18" s="63">
        <v>0</v>
      </c>
      <c r="N18" s="30" t="s">
        <v>48</v>
      </c>
      <c r="O18" s="29" t="s">
        <v>67</v>
      </c>
      <c r="P18" s="30"/>
      <c r="Q18" s="44" t="s">
        <v>137</v>
      </c>
    </row>
    <row r="19" spans="1:17" ht="63" customHeight="1" x14ac:dyDescent="0.25">
      <c r="A19" s="28"/>
      <c r="B19" s="115"/>
      <c r="C19" s="30" t="s">
        <v>31</v>
      </c>
      <c r="D19" s="30" t="s">
        <v>66</v>
      </c>
      <c r="E19" s="32">
        <v>0.1</v>
      </c>
      <c r="F19" s="32">
        <v>1</v>
      </c>
      <c r="G19" s="32">
        <v>0</v>
      </c>
      <c r="H19" s="31">
        <f t="shared" si="0"/>
        <v>1.1000000000000001</v>
      </c>
      <c r="I19" s="32">
        <v>0.1</v>
      </c>
      <c r="J19" s="32">
        <v>1</v>
      </c>
      <c r="K19" s="32">
        <v>0</v>
      </c>
      <c r="L19" s="31">
        <f t="shared" si="2"/>
        <v>1.1000000000000001</v>
      </c>
      <c r="M19" s="63">
        <v>0</v>
      </c>
      <c r="N19" s="30" t="s">
        <v>48</v>
      </c>
      <c r="O19" s="29" t="s">
        <v>65</v>
      </c>
      <c r="P19" s="30"/>
      <c r="Q19" s="44" t="s">
        <v>137</v>
      </c>
    </row>
    <row r="20" spans="1:17" ht="33.75" x14ac:dyDescent="0.25">
      <c r="A20" s="28"/>
      <c r="B20" s="115"/>
      <c r="C20" s="30" t="s">
        <v>11</v>
      </c>
      <c r="D20" s="30" t="s">
        <v>64</v>
      </c>
      <c r="E20" s="32">
        <v>0.1</v>
      </c>
      <c r="F20" s="32">
        <v>0</v>
      </c>
      <c r="G20" s="32">
        <v>2</v>
      </c>
      <c r="H20" s="31">
        <f t="shared" si="0"/>
        <v>2.1</v>
      </c>
      <c r="I20" s="32">
        <v>0.1</v>
      </c>
      <c r="J20" s="32">
        <v>0</v>
      </c>
      <c r="K20" s="32">
        <v>2</v>
      </c>
      <c r="L20" s="31">
        <f t="shared" si="2"/>
        <v>2.1</v>
      </c>
      <c r="M20" s="31">
        <v>0</v>
      </c>
      <c r="N20" s="30" t="s">
        <v>48</v>
      </c>
      <c r="O20" s="29" t="s">
        <v>63</v>
      </c>
      <c r="P20" s="30"/>
      <c r="Q20" s="69" t="s">
        <v>135</v>
      </c>
    </row>
    <row r="21" spans="1:17" ht="56.25" x14ac:dyDescent="0.25">
      <c r="A21" s="28"/>
      <c r="B21" s="33"/>
      <c r="C21" s="30" t="s">
        <v>21</v>
      </c>
      <c r="D21" s="30" t="s">
        <v>62</v>
      </c>
      <c r="E21" s="32"/>
      <c r="F21" s="32"/>
      <c r="G21" s="32"/>
      <c r="H21" s="31">
        <f t="shared" si="0"/>
        <v>0</v>
      </c>
      <c r="I21" s="32">
        <v>0.1</v>
      </c>
      <c r="J21" s="32">
        <v>3</v>
      </c>
      <c r="K21" s="32">
        <v>2</v>
      </c>
      <c r="L21" s="31">
        <f t="shared" si="2"/>
        <v>5.0999999999999996</v>
      </c>
      <c r="M21" s="62">
        <f>0.5/5.1*100</f>
        <v>9.8039215686274517</v>
      </c>
      <c r="N21" s="30" t="s">
        <v>61</v>
      </c>
      <c r="O21" s="29" t="s">
        <v>58</v>
      </c>
      <c r="P21" s="30" t="s">
        <v>124</v>
      </c>
      <c r="Q21" s="69" t="s">
        <v>139</v>
      </c>
    </row>
    <row r="22" spans="1:17" ht="33.75" x14ac:dyDescent="0.25">
      <c r="A22" s="28"/>
      <c r="B22" s="33"/>
      <c r="C22" s="30" t="s">
        <v>53</v>
      </c>
      <c r="D22" s="30" t="s">
        <v>60</v>
      </c>
      <c r="E22" s="32"/>
      <c r="F22" s="32"/>
      <c r="G22" s="32"/>
      <c r="H22" s="31"/>
      <c r="I22" s="32">
        <v>3</v>
      </c>
      <c r="J22" s="32">
        <v>1</v>
      </c>
      <c r="K22" s="32">
        <v>0</v>
      </c>
      <c r="L22" s="31">
        <f t="shared" si="2"/>
        <v>4</v>
      </c>
      <c r="M22" s="62">
        <v>0</v>
      </c>
      <c r="N22" s="30" t="s">
        <v>59</v>
      </c>
      <c r="O22" s="29" t="s">
        <v>58</v>
      </c>
      <c r="P22" s="30" t="s">
        <v>123</v>
      </c>
      <c r="Q22" s="69" t="s">
        <v>51</v>
      </c>
    </row>
    <row r="23" spans="1:17" ht="45" x14ac:dyDescent="0.25">
      <c r="A23" s="27"/>
      <c r="B23" s="104" t="s">
        <v>57</v>
      </c>
      <c r="C23" s="24" t="s">
        <v>53</v>
      </c>
      <c r="D23" s="24" t="s">
        <v>56</v>
      </c>
      <c r="E23" s="25">
        <v>0.1</v>
      </c>
      <c r="F23" s="25">
        <v>1</v>
      </c>
      <c r="G23" s="25">
        <v>0</v>
      </c>
      <c r="H23" s="26">
        <f>SUM(E23:G23)</f>
        <v>1.1000000000000001</v>
      </c>
      <c r="I23" s="25">
        <v>0.1</v>
      </c>
      <c r="J23" s="25">
        <v>1</v>
      </c>
      <c r="K23" s="25">
        <v>0</v>
      </c>
      <c r="L23" s="26">
        <f t="shared" si="2"/>
        <v>1.1000000000000001</v>
      </c>
      <c r="M23" s="60">
        <v>100</v>
      </c>
      <c r="N23" s="24" t="s">
        <v>55</v>
      </c>
      <c r="O23" s="23" t="s">
        <v>54</v>
      </c>
      <c r="P23" s="24"/>
    </row>
    <row r="24" spans="1:17" ht="45" x14ac:dyDescent="0.25">
      <c r="A24" s="27"/>
      <c r="B24" s="105"/>
      <c r="C24" s="24" t="s">
        <v>53</v>
      </c>
      <c r="D24" s="24" t="s">
        <v>52</v>
      </c>
      <c r="E24" s="25">
        <v>0.1</v>
      </c>
      <c r="F24" s="25">
        <v>1</v>
      </c>
      <c r="G24" s="25">
        <v>1</v>
      </c>
      <c r="H24" s="26">
        <f>SUM(E24:G24)</f>
        <v>2.1</v>
      </c>
      <c r="I24" s="61"/>
      <c r="J24" s="60"/>
      <c r="K24" s="60"/>
      <c r="L24" s="26"/>
      <c r="M24" s="60"/>
      <c r="N24" s="24" t="s">
        <v>122</v>
      </c>
      <c r="O24" s="23" t="s">
        <v>50</v>
      </c>
      <c r="P24" s="24" t="s">
        <v>121</v>
      </c>
    </row>
    <row r="25" spans="1:17" ht="22.5" x14ac:dyDescent="0.25">
      <c r="A25" s="27"/>
      <c r="B25" s="105"/>
      <c r="C25" s="24" t="s">
        <v>19</v>
      </c>
      <c r="D25" s="24" t="s">
        <v>49</v>
      </c>
      <c r="E25" s="25">
        <v>0.1</v>
      </c>
      <c r="F25" s="25">
        <v>1</v>
      </c>
      <c r="G25" s="25">
        <v>0</v>
      </c>
      <c r="H25" s="26">
        <f>SUM(E25:G25)</f>
        <v>1.1000000000000001</v>
      </c>
      <c r="I25" s="25">
        <v>0.1</v>
      </c>
      <c r="J25" s="25">
        <v>1</v>
      </c>
      <c r="K25" s="25">
        <v>0</v>
      </c>
      <c r="L25" s="26">
        <f>SUM(I25:K25)</f>
        <v>1.1000000000000001</v>
      </c>
      <c r="M25" s="60">
        <v>0</v>
      </c>
      <c r="N25" s="24" t="s">
        <v>48</v>
      </c>
      <c r="O25" s="23" t="s">
        <v>47</v>
      </c>
      <c r="P25" s="24"/>
      <c r="Q25" s="44" t="s">
        <v>137</v>
      </c>
    </row>
    <row r="26" spans="1:17" ht="40.5" customHeight="1" x14ac:dyDescent="0.25">
      <c r="A26" s="27"/>
      <c r="B26" s="105"/>
      <c r="C26" s="24" t="s">
        <v>46</v>
      </c>
      <c r="D26" s="24" t="s">
        <v>45</v>
      </c>
      <c r="E26" s="25">
        <v>0.1</v>
      </c>
      <c r="F26" s="25">
        <v>1</v>
      </c>
      <c r="G26" s="25">
        <v>2</v>
      </c>
      <c r="H26" s="26">
        <f>SUM(E26:G26)</f>
        <v>3.1</v>
      </c>
      <c r="I26" s="25">
        <v>0.1</v>
      </c>
      <c r="J26" s="25">
        <v>1</v>
      </c>
      <c r="K26" s="25">
        <v>2</v>
      </c>
      <c r="L26" s="26">
        <f>SUM(I26:K26)</f>
        <v>3.1</v>
      </c>
      <c r="M26" s="60">
        <v>0</v>
      </c>
      <c r="N26" s="24" t="s">
        <v>44</v>
      </c>
      <c r="O26" s="23" t="s">
        <v>43</v>
      </c>
      <c r="P26" s="24" t="s">
        <v>120</v>
      </c>
      <c r="Q26" s="69" t="s">
        <v>135</v>
      </c>
    </row>
    <row r="27" spans="1:17" ht="22.5" x14ac:dyDescent="0.25">
      <c r="A27" s="21"/>
      <c r="B27" s="22" t="s">
        <v>42</v>
      </c>
      <c r="C27" s="17" t="s">
        <v>11</v>
      </c>
      <c r="D27" s="17" t="s">
        <v>41</v>
      </c>
      <c r="E27" s="19">
        <v>0.1</v>
      </c>
      <c r="F27" s="19">
        <v>1</v>
      </c>
      <c r="G27" s="19">
        <v>0</v>
      </c>
      <c r="H27" s="18">
        <f>SUM(E27:G27)</f>
        <v>1.1000000000000001</v>
      </c>
      <c r="I27" s="19">
        <v>0.1</v>
      </c>
      <c r="J27" s="19">
        <v>1</v>
      </c>
      <c r="K27" s="19">
        <v>0</v>
      </c>
      <c r="L27" s="18">
        <f>SUM(I27:K27)</f>
        <v>1.1000000000000001</v>
      </c>
      <c r="M27" s="56">
        <v>0</v>
      </c>
      <c r="N27" s="17" t="s">
        <v>40</v>
      </c>
      <c r="O27" s="16" t="s">
        <v>39</v>
      </c>
      <c r="P27" s="17" t="s">
        <v>119</v>
      </c>
      <c r="Q27" s="69" t="s">
        <v>138</v>
      </c>
    </row>
    <row r="28" spans="1:17" ht="45.75" thickBot="1" x14ac:dyDescent="0.3">
      <c r="A28" s="21"/>
      <c r="B28" s="20"/>
      <c r="C28" s="17" t="s">
        <v>53</v>
      </c>
      <c r="D28" s="17" t="s">
        <v>118</v>
      </c>
      <c r="E28" s="19">
        <v>0.1</v>
      </c>
      <c r="F28" s="19">
        <v>1</v>
      </c>
      <c r="G28" s="19">
        <v>0</v>
      </c>
      <c r="H28" s="18">
        <v>1.1000000000000001</v>
      </c>
      <c r="I28" s="59"/>
      <c r="J28" s="58"/>
      <c r="K28" s="58"/>
      <c r="L28" s="57"/>
      <c r="M28" s="56"/>
      <c r="N28" s="17" t="s">
        <v>117</v>
      </c>
      <c r="O28" s="16" t="s">
        <v>54</v>
      </c>
      <c r="P28" s="17"/>
    </row>
    <row r="29" spans="1:17" x14ac:dyDescent="0.25">
      <c r="B29" s="15"/>
      <c r="E29" s="2">
        <f>SUM(E5:E28)</f>
        <v>5.099999999999997</v>
      </c>
      <c r="F29" s="2">
        <f>SUM(F5:F28)</f>
        <v>23</v>
      </c>
      <c r="G29" s="2">
        <f>SUM(G5:G28)</f>
        <v>14</v>
      </c>
      <c r="H29" s="2">
        <f>SUM(H5:H28)</f>
        <v>42.100000000000016</v>
      </c>
      <c r="I29" s="2"/>
      <c r="J29" s="2"/>
      <c r="K29" s="2"/>
      <c r="L29" s="2"/>
      <c r="M29" s="2"/>
    </row>
    <row r="30" spans="1:17" ht="15.75" thickBot="1" x14ac:dyDescent="0.3">
      <c r="B30" s="15"/>
    </row>
    <row r="31" spans="1:17" ht="15.75" thickBot="1" x14ac:dyDescent="0.3">
      <c r="D31" s="13" t="s">
        <v>38</v>
      </c>
      <c r="E31" s="12">
        <f>SUM(E5:E28)</f>
        <v>5.099999999999997</v>
      </c>
      <c r="F31" s="11">
        <f>SUM(F5:F28)</f>
        <v>23</v>
      </c>
      <c r="G31" s="11">
        <f>SUM(G5:G28)</f>
        <v>14</v>
      </c>
      <c r="H31" s="14">
        <f>SUM(H5:H28)</f>
        <v>42.100000000000016</v>
      </c>
    </row>
    <row r="32" spans="1:17" ht="15.75" thickBot="1" x14ac:dyDescent="0.3">
      <c r="D32" s="13" t="s">
        <v>37</v>
      </c>
      <c r="I32" s="12">
        <f>SUM(I5:I28)</f>
        <v>8.699999999999994</v>
      </c>
      <c r="J32" s="11">
        <f>SUM(J5:J28)</f>
        <v>23.5</v>
      </c>
      <c r="K32" s="11">
        <f>SUM(K5:K28)</f>
        <v>14</v>
      </c>
      <c r="L32" s="10">
        <f>SUM(L5:L28)</f>
        <v>46.200000000000017</v>
      </c>
    </row>
    <row r="33" spans="4:4" x14ac:dyDescent="0.25">
      <c r="D33" s="2"/>
    </row>
    <row r="34" spans="4:4" x14ac:dyDescent="0.25">
      <c r="D34" s="3" t="s">
        <v>36</v>
      </c>
    </row>
    <row r="35" spans="4:4" x14ac:dyDescent="0.25">
      <c r="D35" s="3" t="s">
        <v>35</v>
      </c>
    </row>
    <row r="36" spans="4:4" x14ac:dyDescent="0.25">
      <c r="D36" s="3" t="s">
        <v>34</v>
      </c>
    </row>
  </sheetData>
  <mergeCells count="11">
    <mergeCell ref="N3:N4"/>
    <mergeCell ref="E3:H3"/>
    <mergeCell ref="O3:O4"/>
    <mergeCell ref="P3:P4"/>
    <mergeCell ref="B16:B20"/>
    <mergeCell ref="M3:M4"/>
    <mergeCell ref="B23:B26"/>
    <mergeCell ref="B3:B4"/>
    <mergeCell ref="C3:C4"/>
    <mergeCell ref="D3:D4"/>
    <mergeCell ref="I3:L3"/>
  </mergeCells>
  <pageMargins left="0.7" right="0.7" top="0.75" bottom="0.75" header="0.3" footer="0.3"/>
  <pageSetup scale="55" orientation="portrait" r:id="rId1"/>
  <headerFooter>
    <oddHeader>&amp;CWork Plan (May 2015 to April 2016): Macro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80" zoomScaleNormal="80" workbookViewId="0">
      <selection activeCell="D8" sqref="D8"/>
    </sheetView>
  </sheetViews>
  <sheetFormatPr defaultRowHeight="15" x14ac:dyDescent="0.25"/>
  <cols>
    <col min="1" max="1" width="14.42578125" style="4" customWidth="1"/>
    <col min="2" max="2" width="25.28515625" bestFit="1" customWidth="1"/>
    <col min="3" max="3" width="11" style="5" bestFit="1" customWidth="1"/>
    <col min="4" max="4" width="33.140625" customWidth="1"/>
    <col min="5" max="5" width="27.7109375" bestFit="1" customWidth="1"/>
    <col min="6" max="6" width="12.85546875" style="5" customWidth="1"/>
    <col min="7" max="7" width="9.140625" style="5" customWidth="1"/>
    <col min="8" max="8" width="8.28515625" style="5" customWidth="1"/>
    <col min="9" max="9" width="12.42578125" style="5" customWidth="1"/>
    <col min="10" max="10" width="55" bestFit="1" customWidth="1"/>
    <col min="11" max="11" width="40.28515625" bestFit="1" customWidth="1"/>
    <col min="12" max="12" width="13.7109375" style="5" bestFit="1" customWidth="1"/>
    <col min="13" max="13" width="14.85546875" customWidth="1"/>
  </cols>
  <sheetData>
    <row r="1" spans="1:13" ht="15.75" thickBot="1" x14ac:dyDescent="0.3">
      <c r="A1" s="8" t="s">
        <v>147</v>
      </c>
    </row>
    <row r="2" spans="1:13" x14ac:dyDescent="0.25">
      <c r="A2" s="149" t="s">
        <v>0</v>
      </c>
      <c r="B2" s="152" t="s">
        <v>141</v>
      </c>
      <c r="C2" s="169" t="s">
        <v>2</v>
      </c>
      <c r="D2" s="152" t="s">
        <v>142</v>
      </c>
      <c r="E2" s="155" t="s">
        <v>8</v>
      </c>
      <c r="F2" s="158" t="s">
        <v>143</v>
      </c>
      <c r="G2" s="159"/>
      <c r="H2" s="160"/>
      <c r="I2" s="152" t="s">
        <v>145</v>
      </c>
      <c r="J2" s="149" t="s">
        <v>3</v>
      </c>
      <c r="K2" s="143" t="s">
        <v>4</v>
      </c>
      <c r="L2" s="143" t="s">
        <v>9</v>
      </c>
      <c r="M2" s="143" t="s">
        <v>10</v>
      </c>
    </row>
    <row r="3" spans="1:13" x14ac:dyDescent="0.25">
      <c r="A3" s="150"/>
      <c r="B3" s="167"/>
      <c r="C3" s="170"/>
      <c r="D3" s="153"/>
      <c r="E3" s="156"/>
      <c r="F3" s="161" t="s">
        <v>144</v>
      </c>
      <c r="G3" s="161"/>
      <c r="H3" s="162"/>
      <c r="I3" s="153"/>
      <c r="J3" s="150"/>
      <c r="K3" s="144"/>
      <c r="L3" s="144"/>
      <c r="M3" s="144"/>
    </row>
    <row r="4" spans="1:13" ht="36" customHeight="1" thickBot="1" x14ac:dyDescent="0.3">
      <c r="A4" s="151"/>
      <c r="B4" s="168"/>
      <c r="C4" s="171"/>
      <c r="D4" s="154"/>
      <c r="E4" s="157"/>
      <c r="F4" s="71" t="s">
        <v>146</v>
      </c>
      <c r="G4" s="71" t="s">
        <v>6</v>
      </c>
      <c r="H4" s="72" t="s">
        <v>7</v>
      </c>
      <c r="I4" s="154"/>
      <c r="J4" s="151"/>
      <c r="K4" s="145"/>
      <c r="L4" s="145"/>
      <c r="M4" s="145"/>
    </row>
    <row r="5" spans="1:13" ht="67.5" x14ac:dyDescent="0.25">
      <c r="A5" s="175" t="s">
        <v>170</v>
      </c>
      <c r="B5" s="175" t="s">
        <v>175</v>
      </c>
      <c r="C5" s="165" t="s">
        <v>148</v>
      </c>
      <c r="D5" s="79" t="s">
        <v>178</v>
      </c>
      <c r="E5" s="141" t="s">
        <v>177</v>
      </c>
      <c r="F5" s="126">
        <v>7</v>
      </c>
      <c r="G5" s="126">
        <v>16</v>
      </c>
      <c r="H5" s="126">
        <f t="shared" ref="H5:H31" si="0">SUM(F5:G5)</f>
        <v>23</v>
      </c>
      <c r="I5" s="126">
        <v>1</v>
      </c>
      <c r="J5" s="82" t="s">
        <v>220</v>
      </c>
      <c r="K5" s="139" t="s">
        <v>155</v>
      </c>
      <c r="L5" s="130" t="s">
        <v>207</v>
      </c>
      <c r="M5" s="132" t="s">
        <v>172</v>
      </c>
    </row>
    <row r="6" spans="1:13" ht="58.5" customHeight="1" thickBot="1" x14ac:dyDescent="0.3">
      <c r="A6" s="176"/>
      <c r="B6" s="176"/>
      <c r="C6" s="166"/>
      <c r="D6" s="73" t="s">
        <v>210</v>
      </c>
      <c r="E6" s="142"/>
      <c r="F6" s="127"/>
      <c r="G6" s="127"/>
      <c r="H6" s="127"/>
      <c r="I6" s="127"/>
      <c r="J6" s="78" t="s">
        <v>221</v>
      </c>
      <c r="K6" s="140"/>
      <c r="L6" s="136"/>
      <c r="M6" s="133"/>
    </row>
    <row r="7" spans="1:13" ht="68.25" thickBot="1" x14ac:dyDescent="0.3">
      <c r="A7" s="176"/>
      <c r="B7" s="176"/>
      <c r="C7" s="76" t="s">
        <v>149</v>
      </c>
      <c r="D7" s="79" t="s">
        <v>178</v>
      </c>
      <c r="E7" s="80" t="s">
        <v>156</v>
      </c>
      <c r="F7" s="81">
        <v>0</v>
      </c>
      <c r="G7" s="81">
        <v>12</v>
      </c>
      <c r="H7" s="81">
        <f t="shared" ref="H7:H8" si="1">SUM(F7:G7)</f>
        <v>12</v>
      </c>
      <c r="I7" s="81">
        <v>1</v>
      </c>
      <c r="J7" s="82" t="s">
        <v>222</v>
      </c>
      <c r="K7" s="83" t="s">
        <v>180</v>
      </c>
      <c r="L7" s="86" t="s">
        <v>208</v>
      </c>
      <c r="M7" s="84" t="s">
        <v>179</v>
      </c>
    </row>
    <row r="8" spans="1:13" ht="67.5" x14ac:dyDescent="0.25">
      <c r="A8" s="176"/>
      <c r="B8" s="176"/>
      <c r="C8" s="163" t="s">
        <v>150</v>
      </c>
      <c r="D8" s="79" t="s">
        <v>178</v>
      </c>
      <c r="E8" s="134" t="s">
        <v>184</v>
      </c>
      <c r="F8" s="126">
        <v>5</v>
      </c>
      <c r="G8" s="126">
        <v>12</v>
      </c>
      <c r="H8" s="126">
        <f t="shared" si="1"/>
        <v>17</v>
      </c>
      <c r="I8" s="126">
        <v>1</v>
      </c>
      <c r="J8" s="82" t="s">
        <v>185</v>
      </c>
      <c r="K8" s="118" t="s">
        <v>186</v>
      </c>
      <c r="L8" s="130" t="s">
        <v>209</v>
      </c>
      <c r="M8" s="132" t="s">
        <v>172</v>
      </c>
    </row>
    <row r="9" spans="1:13" ht="57" thickBot="1" x14ac:dyDescent="0.3">
      <c r="A9" s="176"/>
      <c r="B9" s="176"/>
      <c r="C9" s="164"/>
      <c r="D9" s="85" t="s">
        <v>210</v>
      </c>
      <c r="E9" s="135"/>
      <c r="F9" s="127"/>
      <c r="G9" s="127"/>
      <c r="H9" s="127"/>
      <c r="I9" s="127"/>
      <c r="J9" s="78" t="s">
        <v>185</v>
      </c>
      <c r="K9" s="119"/>
      <c r="L9" s="136"/>
      <c r="M9" s="133"/>
    </row>
    <row r="10" spans="1:13" ht="68.25" thickBot="1" x14ac:dyDescent="0.3">
      <c r="A10" s="176"/>
      <c r="B10" s="176"/>
      <c r="C10" s="74" t="s">
        <v>151</v>
      </c>
      <c r="D10" s="79" t="s">
        <v>178</v>
      </c>
      <c r="E10" s="80" t="s">
        <v>181</v>
      </c>
      <c r="F10" s="81">
        <v>0</v>
      </c>
      <c r="G10" s="81">
        <v>16</v>
      </c>
      <c r="H10" s="81">
        <f t="shared" si="0"/>
        <v>16</v>
      </c>
      <c r="I10" s="81">
        <v>1</v>
      </c>
      <c r="J10" s="82" t="s">
        <v>183</v>
      </c>
      <c r="K10" s="83" t="s">
        <v>182</v>
      </c>
      <c r="L10" s="86" t="s">
        <v>211</v>
      </c>
      <c r="M10" s="84" t="s">
        <v>179</v>
      </c>
    </row>
    <row r="11" spans="1:13" ht="67.5" x14ac:dyDescent="0.25">
      <c r="A11" s="176"/>
      <c r="B11" s="176"/>
      <c r="C11" s="163" t="s">
        <v>152</v>
      </c>
      <c r="D11" s="79" t="s">
        <v>178</v>
      </c>
      <c r="E11" s="134" t="s">
        <v>184</v>
      </c>
      <c r="F11" s="126">
        <v>5</v>
      </c>
      <c r="G11" s="126">
        <v>12</v>
      </c>
      <c r="H11" s="126">
        <f t="shared" ref="H11" si="2">SUM(F11:G11)</f>
        <v>17</v>
      </c>
      <c r="I11" s="126">
        <v>1</v>
      </c>
      <c r="J11" s="82" t="s">
        <v>185</v>
      </c>
      <c r="K11" s="118" t="s">
        <v>186</v>
      </c>
      <c r="L11" s="130" t="s">
        <v>209</v>
      </c>
      <c r="M11" s="137" t="s">
        <v>172</v>
      </c>
    </row>
    <row r="12" spans="1:13" ht="57" thickBot="1" x14ac:dyDescent="0.3">
      <c r="A12" s="176"/>
      <c r="B12" s="176"/>
      <c r="C12" s="164"/>
      <c r="D12" s="85" t="s">
        <v>210</v>
      </c>
      <c r="E12" s="135"/>
      <c r="F12" s="127"/>
      <c r="G12" s="127"/>
      <c r="H12" s="127"/>
      <c r="I12" s="127"/>
      <c r="J12" s="78" t="s">
        <v>185</v>
      </c>
      <c r="K12" s="119"/>
      <c r="L12" s="136"/>
      <c r="M12" s="138"/>
    </row>
    <row r="13" spans="1:13" ht="67.5" x14ac:dyDescent="0.25">
      <c r="A13" s="176"/>
      <c r="B13" s="176"/>
      <c r="C13" s="163" t="s">
        <v>153</v>
      </c>
      <c r="D13" s="79" t="s">
        <v>178</v>
      </c>
      <c r="E13" s="134" t="s">
        <v>184</v>
      </c>
      <c r="F13" s="126">
        <v>5</v>
      </c>
      <c r="G13" s="126">
        <v>12</v>
      </c>
      <c r="H13" s="126">
        <f t="shared" ref="H13" si="3">SUM(F13:G13)</f>
        <v>17</v>
      </c>
      <c r="I13" s="126">
        <v>1</v>
      </c>
      <c r="J13" s="82" t="s">
        <v>185</v>
      </c>
      <c r="K13" s="118" t="s">
        <v>186</v>
      </c>
      <c r="L13" s="130" t="s">
        <v>209</v>
      </c>
      <c r="M13" s="132" t="s">
        <v>172</v>
      </c>
    </row>
    <row r="14" spans="1:13" ht="57" thickBot="1" x14ac:dyDescent="0.3">
      <c r="A14" s="176"/>
      <c r="B14" s="176"/>
      <c r="C14" s="164"/>
      <c r="D14" s="73" t="s">
        <v>210</v>
      </c>
      <c r="E14" s="135"/>
      <c r="F14" s="127"/>
      <c r="G14" s="127"/>
      <c r="H14" s="127"/>
      <c r="I14" s="127"/>
      <c r="J14" s="78" t="s">
        <v>185</v>
      </c>
      <c r="K14" s="119"/>
      <c r="L14" s="131"/>
      <c r="M14" s="133"/>
    </row>
    <row r="15" spans="1:13" ht="67.5" x14ac:dyDescent="0.25">
      <c r="A15" s="176"/>
      <c r="B15" s="176"/>
      <c r="C15" s="172" t="s">
        <v>53</v>
      </c>
      <c r="D15" s="79" t="s">
        <v>178</v>
      </c>
      <c r="E15" s="118" t="s">
        <v>187</v>
      </c>
      <c r="F15" s="126">
        <v>5</v>
      </c>
      <c r="G15" s="126">
        <v>12</v>
      </c>
      <c r="H15" s="126">
        <f t="shared" si="0"/>
        <v>17</v>
      </c>
      <c r="I15" s="128">
        <v>1</v>
      </c>
      <c r="J15" s="82" t="s">
        <v>185</v>
      </c>
      <c r="K15" s="118" t="s">
        <v>188</v>
      </c>
      <c r="L15" s="120" t="s">
        <v>212</v>
      </c>
      <c r="M15" s="122" t="s">
        <v>189</v>
      </c>
    </row>
    <row r="16" spans="1:13" ht="57" thickBot="1" x14ac:dyDescent="0.3">
      <c r="A16" s="177"/>
      <c r="B16" s="177"/>
      <c r="C16" s="173"/>
      <c r="D16" s="77" t="s">
        <v>210</v>
      </c>
      <c r="E16" s="119"/>
      <c r="F16" s="127"/>
      <c r="G16" s="127"/>
      <c r="H16" s="127"/>
      <c r="I16" s="129"/>
      <c r="J16" s="78" t="s">
        <v>185</v>
      </c>
      <c r="K16" s="119"/>
      <c r="L16" s="121"/>
      <c r="M16" s="123"/>
    </row>
    <row r="17" spans="1:13" ht="67.5" x14ac:dyDescent="0.25">
      <c r="A17" s="177"/>
      <c r="B17" s="177"/>
      <c r="C17" s="172" t="s">
        <v>53</v>
      </c>
      <c r="D17" s="79" t="s">
        <v>178</v>
      </c>
      <c r="E17" s="118" t="s">
        <v>198</v>
      </c>
      <c r="F17" s="126">
        <v>5</v>
      </c>
      <c r="G17" s="126">
        <v>12</v>
      </c>
      <c r="H17" s="126">
        <f t="shared" ref="H17" si="4">SUM(F17:G17)</f>
        <v>17</v>
      </c>
      <c r="I17" s="128">
        <v>1</v>
      </c>
      <c r="J17" s="82" t="s">
        <v>199</v>
      </c>
      <c r="K17" s="118" t="s">
        <v>200</v>
      </c>
      <c r="L17" s="120" t="s">
        <v>209</v>
      </c>
      <c r="M17" s="122" t="s">
        <v>189</v>
      </c>
    </row>
    <row r="18" spans="1:13" ht="57" thickBot="1" x14ac:dyDescent="0.3">
      <c r="A18" s="178"/>
      <c r="B18" s="178"/>
      <c r="C18" s="173"/>
      <c r="D18" s="77" t="s">
        <v>210</v>
      </c>
      <c r="E18" s="119"/>
      <c r="F18" s="127"/>
      <c r="G18" s="127"/>
      <c r="H18" s="127"/>
      <c r="I18" s="129"/>
      <c r="J18" s="78" t="s">
        <v>199</v>
      </c>
      <c r="K18" s="119"/>
      <c r="L18" s="121"/>
      <c r="M18" s="123"/>
    </row>
    <row r="19" spans="1:13" ht="57" thickBot="1" x14ac:dyDescent="0.3">
      <c r="A19" s="146" t="s">
        <v>170</v>
      </c>
      <c r="B19" s="146" t="s">
        <v>174</v>
      </c>
      <c r="C19" s="87" t="s">
        <v>148</v>
      </c>
      <c r="D19" s="88" t="s">
        <v>204</v>
      </c>
      <c r="E19" s="89" t="s">
        <v>176</v>
      </c>
      <c r="F19" s="90">
        <v>7</v>
      </c>
      <c r="G19" s="91">
        <v>16</v>
      </c>
      <c r="H19" s="90">
        <f t="shared" si="0"/>
        <v>23</v>
      </c>
      <c r="I19" s="92">
        <v>1</v>
      </c>
      <c r="J19" s="93" t="s">
        <v>223</v>
      </c>
      <c r="K19" s="94" t="s">
        <v>160</v>
      </c>
      <c r="L19" s="103" t="s">
        <v>208</v>
      </c>
      <c r="M19" s="95" t="s">
        <v>173</v>
      </c>
    </row>
    <row r="20" spans="1:13" ht="45.75" thickBot="1" x14ac:dyDescent="0.3">
      <c r="A20" s="147"/>
      <c r="B20" s="147"/>
      <c r="C20" s="96" t="s">
        <v>150</v>
      </c>
      <c r="D20" s="97" t="s">
        <v>205</v>
      </c>
      <c r="E20" s="89" t="s">
        <v>161</v>
      </c>
      <c r="F20" s="90">
        <v>0</v>
      </c>
      <c r="G20" s="90">
        <v>12</v>
      </c>
      <c r="H20" s="90">
        <f t="shared" si="0"/>
        <v>12</v>
      </c>
      <c r="I20" s="92">
        <v>1</v>
      </c>
      <c r="J20" s="98" t="s">
        <v>191</v>
      </c>
      <c r="K20" s="94" t="s">
        <v>162</v>
      </c>
      <c r="L20" s="103" t="s">
        <v>208</v>
      </c>
      <c r="M20" s="95" t="s">
        <v>179</v>
      </c>
    </row>
    <row r="21" spans="1:13" ht="41.25" customHeight="1" thickBot="1" x14ac:dyDescent="0.3">
      <c r="A21" s="147"/>
      <c r="B21" s="147"/>
      <c r="C21" s="96" t="s">
        <v>153</v>
      </c>
      <c r="D21" s="97" t="s">
        <v>204</v>
      </c>
      <c r="E21" s="89" t="s">
        <v>215</v>
      </c>
      <c r="F21" s="90">
        <v>0</v>
      </c>
      <c r="G21" s="90">
        <v>19</v>
      </c>
      <c r="H21" s="90">
        <f t="shared" si="0"/>
        <v>19</v>
      </c>
      <c r="I21" s="92">
        <v>1</v>
      </c>
      <c r="J21" s="98" t="s">
        <v>216</v>
      </c>
      <c r="K21" s="94" t="s">
        <v>190</v>
      </c>
      <c r="L21" s="103" t="s">
        <v>212</v>
      </c>
      <c r="M21" s="100"/>
    </row>
    <row r="22" spans="1:13" ht="57" customHeight="1" thickBot="1" x14ac:dyDescent="0.3">
      <c r="A22" s="147"/>
      <c r="B22" s="147"/>
      <c r="C22" s="124" t="s">
        <v>157</v>
      </c>
      <c r="D22" s="88" t="s">
        <v>204</v>
      </c>
      <c r="E22" s="89" t="s">
        <v>163</v>
      </c>
      <c r="F22" s="90">
        <v>7</v>
      </c>
      <c r="G22" s="90">
        <v>16</v>
      </c>
      <c r="H22" s="90">
        <f t="shared" si="0"/>
        <v>23</v>
      </c>
      <c r="I22" s="92">
        <v>1</v>
      </c>
      <c r="J22" s="98" t="s">
        <v>192</v>
      </c>
      <c r="K22" s="101" t="s">
        <v>165</v>
      </c>
      <c r="L22" s="103" t="s">
        <v>207</v>
      </c>
      <c r="M22" s="100" t="s">
        <v>172</v>
      </c>
    </row>
    <row r="23" spans="1:13" ht="80.25" customHeight="1" thickBot="1" x14ac:dyDescent="0.3">
      <c r="A23" s="147"/>
      <c r="B23" s="147"/>
      <c r="C23" s="125"/>
      <c r="D23" s="88" t="s">
        <v>204</v>
      </c>
      <c r="E23" s="89" t="s">
        <v>166</v>
      </c>
      <c r="F23" s="90">
        <v>7</v>
      </c>
      <c r="G23" s="90">
        <v>16</v>
      </c>
      <c r="H23" s="90">
        <f t="shared" si="0"/>
        <v>23</v>
      </c>
      <c r="I23" s="92">
        <v>1</v>
      </c>
      <c r="J23" s="98" t="s">
        <v>217</v>
      </c>
      <c r="K23" s="101" t="s">
        <v>167</v>
      </c>
      <c r="L23" s="103" t="s">
        <v>208</v>
      </c>
      <c r="M23" s="100" t="s">
        <v>172</v>
      </c>
    </row>
    <row r="24" spans="1:13" ht="59.25" customHeight="1" thickBot="1" x14ac:dyDescent="0.3">
      <c r="A24" s="147"/>
      <c r="B24" s="147"/>
      <c r="C24" s="124" t="s">
        <v>158</v>
      </c>
      <c r="D24" s="88" t="s">
        <v>204</v>
      </c>
      <c r="E24" s="89" t="s">
        <v>163</v>
      </c>
      <c r="F24" s="90">
        <v>5</v>
      </c>
      <c r="G24" s="90">
        <v>12</v>
      </c>
      <c r="H24" s="90">
        <f t="shared" ref="H24:H26" si="5">SUM(F24:G24)</f>
        <v>17</v>
      </c>
      <c r="I24" s="92">
        <v>1</v>
      </c>
      <c r="J24" s="98" t="s">
        <v>192</v>
      </c>
      <c r="K24" s="101" t="s">
        <v>165</v>
      </c>
      <c r="L24" s="103" t="s">
        <v>213</v>
      </c>
      <c r="M24" s="100" t="s">
        <v>172</v>
      </c>
    </row>
    <row r="25" spans="1:13" ht="82.5" customHeight="1" thickBot="1" x14ac:dyDescent="0.3">
      <c r="A25" s="147"/>
      <c r="B25" s="147"/>
      <c r="C25" s="125"/>
      <c r="D25" s="88" t="s">
        <v>204</v>
      </c>
      <c r="E25" s="89" t="s">
        <v>166</v>
      </c>
      <c r="F25" s="90">
        <v>5</v>
      </c>
      <c r="G25" s="90">
        <v>12</v>
      </c>
      <c r="H25" s="90">
        <f t="shared" si="5"/>
        <v>17</v>
      </c>
      <c r="I25" s="92">
        <v>1</v>
      </c>
      <c r="J25" s="98" t="s">
        <v>217</v>
      </c>
      <c r="K25" s="101" t="s">
        <v>167</v>
      </c>
      <c r="L25" s="103" t="s">
        <v>208</v>
      </c>
      <c r="M25" s="100" t="s">
        <v>172</v>
      </c>
    </row>
    <row r="26" spans="1:13" ht="45.75" thickBot="1" x14ac:dyDescent="0.3">
      <c r="A26" s="147"/>
      <c r="B26" s="147"/>
      <c r="C26" s="99" t="s">
        <v>154</v>
      </c>
      <c r="D26" s="97" t="s">
        <v>205</v>
      </c>
      <c r="E26" s="89" t="s">
        <v>161</v>
      </c>
      <c r="F26" s="90">
        <v>5</v>
      </c>
      <c r="G26" s="90">
        <v>0</v>
      </c>
      <c r="H26" s="90">
        <f t="shared" si="5"/>
        <v>5</v>
      </c>
      <c r="I26" s="92">
        <v>1</v>
      </c>
      <c r="J26" s="98" t="s">
        <v>191</v>
      </c>
      <c r="K26" s="94" t="s">
        <v>162</v>
      </c>
      <c r="L26" s="103" t="s">
        <v>208</v>
      </c>
      <c r="M26" s="95" t="s">
        <v>179</v>
      </c>
    </row>
    <row r="27" spans="1:13" ht="45.75" thickBot="1" x14ac:dyDescent="0.3">
      <c r="A27" s="147"/>
      <c r="B27" s="147"/>
      <c r="C27" s="99" t="s">
        <v>164</v>
      </c>
      <c r="D27" s="97" t="s">
        <v>206</v>
      </c>
      <c r="E27" s="89" t="s">
        <v>168</v>
      </c>
      <c r="F27" s="90">
        <v>5</v>
      </c>
      <c r="G27" s="90">
        <v>0</v>
      </c>
      <c r="H27" s="90">
        <f t="shared" si="0"/>
        <v>5</v>
      </c>
      <c r="I27" s="92">
        <v>1</v>
      </c>
      <c r="J27" s="98" t="s">
        <v>194</v>
      </c>
      <c r="K27" s="94" t="s">
        <v>169</v>
      </c>
      <c r="L27" s="102" t="s">
        <v>213</v>
      </c>
      <c r="M27" s="100" t="s">
        <v>195</v>
      </c>
    </row>
    <row r="28" spans="1:13" ht="60.75" customHeight="1" thickBot="1" x14ac:dyDescent="0.3">
      <c r="A28" s="147"/>
      <c r="B28" s="147"/>
      <c r="C28" s="124" t="s">
        <v>159</v>
      </c>
      <c r="D28" s="88" t="s">
        <v>204</v>
      </c>
      <c r="E28" s="89" t="s">
        <v>163</v>
      </c>
      <c r="F28" s="90">
        <v>7</v>
      </c>
      <c r="G28" s="90">
        <v>16</v>
      </c>
      <c r="H28" s="90">
        <f t="shared" si="0"/>
        <v>23</v>
      </c>
      <c r="I28" s="92">
        <v>1</v>
      </c>
      <c r="J28" s="98" t="s">
        <v>193</v>
      </c>
      <c r="K28" s="101" t="s">
        <v>218</v>
      </c>
      <c r="L28" s="103" t="s">
        <v>214</v>
      </c>
      <c r="M28" s="100" t="s">
        <v>172</v>
      </c>
    </row>
    <row r="29" spans="1:13" ht="84" customHeight="1" thickBot="1" x14ac:dyDescent="0.3">
      <c r="A29" s="147"/>
      <c r="B29" s="147"/>
      <c r="C29" s="174"/>
      <c r="D29" s="88" t="s">
        <v>204</v>
      </c>
      <c r="E29" s="89" t="s">
        <v>166</v>
      </c>
      <c r="F29" s="90">
        <v>5</v>
      </c>
      <c r="G29" s="90">
        <v>19</v>
      </c>
      <c r="H29" s="90">
        <f t="shared" si="0"/>
        <v>24</v>
      </c>
      <c r="I29" s="92">
        <v>1</v>
      </c>
      <c r="J29" s="98" t="s">
        <v>217</v>
      </c>
      <c r="K29" s="101" t="s">
        <v>167</v>
      </c>
      <c r="L29" s="103" t="s">
        <v>213</v>
      </c>
      <c r="M29" s="100" t="s">
        <v>172</v>
      </c>
    </row>
    <row r="30" spans="1:13" ht="48.75" customHeight="1" thickBot="1" x14ac:dyDescent="0.3">
      <c r="A30" s="147"/>
      <c r="B30" s="147"/>
      <c r="C30" s="124" t="s">
        <v>53</v>
      </c>
      <c r="D30" s="97" t="s">
        <v>205</v>
      </c>
      <c r="E30" s="89" t="s">
        <v>196</v>
      </c>
      <c r="F30" s="90">
        <v>5</v>
      </c>
      <c r="G30" s="90">
        <v>12</v>
      </c>
      <c r="H30" s="90">
        <f t="shared" ref="H30" si="6">SUM(F30:G30)</f>
        <v>17</v>
      </c>
      <c r="I30" s="92">
        <v>1</v>
      </c>
      <c r="J30" s="98" t="s">
        <v>219</v>
      </c>
      <c r="K30" s="101"/>
      <c r="L30" s="102" t="s">
        <v>211</v>
      </c>
      <c r="M30" s="100" t="s">
        <v>197</v>
      </c>
    </row>
    <row r="31" spans="1:13" ht="56.25" customHeight="1" thickBot="1" x14ac:dyDescent="0.3">
      <c r="A31" s="148"/>
      <c r="B31" s="148"/>
      <c r="C31" s="174"/>
      <c r="D31" s="97" t="s">
        <v>205</v>
      </c>
      <c r="E31" s="89" t="s">
        <v>201</v>
      </c>
      <c r="F31" s="90">
        <v>5</v>
      </c>
      <c r="G31" s="90"/>
      <c r="H31" s="90">
        <f t="shared" si="0"/>
        <v>5</v>
      </c>
      <c r="I31" s="92">
        <v>1</v>
      </c>
      <c r="J31" s="98" t="s">
        <v>202</v>
      </c>
      <c r="K31" s="101" t="s">
        <v>203</v>
      </c>
      <c r="L31" s="102" t="s">
        <v>213</v>
      </c>
      <c r="M31" s="100" t="s">
        <v>195</v>
      </c>
    </row>
    <row r="32" spans="1:13" x14ac:dyDescent="0.25">
      <c r="A32" s="7"/>
      <c r="B32" s="1"/>
      <c r="E32" s="70" t="s">
        <v>171</v>
      </c>
      <c r="F32" s="75">
        <f>SUM(F5:F31)</f>
        <v>95</v>
      </c>
      <c r="G32" s="75">
        <f>SUM(G5:G31)</f>
        <v>254</v>
      </c>
      <c r="H32" s="75">
        <f>SUM(H5:H31)</f>
        <v>349</v>
      </c>
      <c r="I32" s="75">
        <f>SUM(I5:I31)</f>
        <v>21</v>
      </c>
    </row>
    <row r="33" spans="5:9" x14ac:dyDescent="0.25">
      <c r="E33" s="2"/>
      <c r="F33" s="4"/>
      <c r="G33" s="4"/>
      <c r="H33" s="4"/>
      <c r="I33" s="4"/>
    </row>
    <row r="34" spans="5:9" x14ac:dyDescent="0.25">
      <c r="E34" s="3"/>
      <c r="F34" s="6"/>
      <c r="G34" s="6"/>
      <c r="H34" s="6"/>
    </row>
    <row r="35" spans="5:9" x14ac:dyDescent="0.25">
      <c r="E35" s="3"/>
      <c r="F35" s="6"/>
      <c r="G35" s="6"/>
      <c r="H35" s="6"/>
    </row>
    <row r="36" spans="5:9" x14ac:dyDescent="0.25">
      <c r="E36" s="3"/>
      <c r="F36" s="6"/>
      <c r="G36" s="6"/>
      <c r="H36" s="6"/>
    </row>
  </sheetData>
  <mergeCells count="74">
    <mergeCell ref="A19:A31"/>
    <mergeCell ref="C5:C6"/>
    <mergeCell ref="A2:A4"/>
    <mergeCell ref="B2:B4"/>
    <mergeCell ref="C2:C4"/>
    <mergeCell ref="C15:C16"/>
    <mergeCell ref="C28:C29"/>
    <mergeCell ref="C17:C18"/>
    <mergeCell ref="A5:A18"/>
    <mergeCell ref="B5:B18"/>
    <mergeCell ref="C30:C31"/>
    <mergeCell ref="M2:M4"/>
    <mergeCell ref="B19:B31"/>
    <mergeCell ref="J2:J4"/>
    <mergeCell ref="I2:I4"/>
    <mergeCell ref="E2:E4"/>
    <mergeCell ref="F2:H2"/>
    <mergeCell ref="F3:H3"/>
    <mergeCell ref="K2:K4"/>
    <mergeCell ref="L2:L4"/>
    <mergeCell ref="C13:C14"/>
    <mergeCell ref="C11:C12"/>
    <mergeCell ref="C8:C9"/>
    <mergeCell ref="D2:D4"/>
    <mergeCell ref="L5:L6"/>
    <mergeCell ref="M5:M6"/>
    <mergeCell ref="I5:I6"/>
    <mergeCell ref="H5:H6"/>
    <mergeCell ref="G5:G6"/>
    <mergeCell ref="F5:F6"/>
    <mergeCell ref="K5:K6"/>
    <mergeCell ref="E8:E9"/>
    <mergeCell ref="E5:E6"/>
    <mergeCell ref="F8:F9"/>
    <mergeCell ref="G8:G9"/>
    <mergeCell ref="H8:H9"/>
    <mergeCell ref="I8:I9"/>
    <mergeCell ref="L8:L9"/>
    <mergeCell ref="M8:M9"/>
    <mergeCell ref="F11:F12"/>
    <mergeCell ref="G11:G12"/>
    <mergeCell ref="H11:H12"/>
    <mergeCell ref="I11:I12"/>
    <mergeCell ref="L11:L12"/>
    <mergeCell ref="M11:M12"/>
    <mergeCell ref="E11:E12"/>
    <mergeCell ref="K11:K12"/>
    <mergeCell ref="K8:K9"/>
    <mergeCell ref="F13:F14"/>
    <mergeCell ref="G13:G14"/>
    <mergeCell ref="H13:H14"/>
    <mergeCell ref="I13:I14"/>
    <mergeCell ref="L13:L14"/>
    <mergeCell ref="M13:M14"/>
    <mergeCell ref="K13:K14"/>
    <mergeCell ref="E13:E14"/>
    <mergeCell ref="F15:F16"/>
    <mergeCell ref="G15:G16"/>
    <mergeCell ref="H15:H16"/>
    <mergeCell ref="I15:I16"/>
    <mergeCell ref="L15:L16"/>
    <mergeCell ref="M15:M16"/>
    <mergeCell ref="K15:K16"/>
    <mergeCell ref="E15:E16"/>
    <mergeCell ref="K17:K18"/>
    <mergeCell ref="L17:L18"/>
    <mergeCell ref="M17:M18"/>
    <mergeCell ref="C22:C23"/>
    <mergeCell ref="C24:C25"/>
    <mergeCell ref="E17:E18"/>
    <mergeCell ref="G17:G18"/>
    <mergeCell ref="F17:F18"/>
    <mergeCell ref="H17:H18"/>
    <mergeCell ref="I17:I18"/>
  </mergeCells>
  <pageMargins left="0.46" right="0.4" top="0.43" bottom="0.45" header="0.3" footer="0.3"/>
  <pageSetup paperSize="9" scale="49" orientation="landscape" r:id="rId1"/>
  <ignoredErrors>
    <ignoredError sqref="H30 H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Sheet2</vt:lpstr>
      <vt:lpstr>Sheet3</vt:lpstr>
      <vt:lpstr>Workplan FY16-REVISED</vt:lpstr>
      <vt:lpstr>Fin Sector Supervision</vt:lpstr>
      <vt:lpstr>'Fin Sector Supervision'!Print_Area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dkloeden</dc:creator>
  <cp:lastModifiedBy>ebogiwalu</cp:lastModifiedBy>
  <cp:lastPrinted>2017-05-18T04:36:49Z</cp:lastPrinted>
  <dcterms:created xsi:type="dcterms:W3CDTF">2015-10-20T14:28:30Z</dcterms:created>
  <dcterms:modified xsi:type="dcterms:W3CDTF">2017-07-24T05:00:31Z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-293525117</vt:i4>
  </property>
  <property fmtid="{D5CDD505-2E9C-101B-9397-08002B2CF9AE}" pid="4" name="_EmailSubject">
    <vt:lpwstr>FY18 Workplans</vt:lpwstr>
  </property>
  <property fmtid="{D5CDD505-2E9C-101B-9397-08002B2CF9AE}" pid="5" name="_AuthorEmail">
    <vt:lpwstr>DKloeden@imf.org</vt:lpwstr>
  </property>
  <property fmtid="{D5CDD505-2E9C-101B-9397-08002B2CF9AE}" pid="6" name="_AuthorEmailDisplayName">
    <vt:lpwstr>Kloeden, David Anthony</vt:lpwstr>
  </property>
  <property fmtid="{D5CDD505-2E9C-101B-9397-08002B2CF9AE}" pid="7" name="_ReviewingToolsShownOnce">
    <vt:lpwstr/>
  </property>
</Properties>
</file>