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329"/>
  <workbookPr defaultThemeVersion="124226"/>
  <mc:AlternateContent xmlns:mc="http://schemas.openxmlformats.org/markup-compatibility/2006">
    <mc:Choice Requires="x15">
      <x15ac:absPath xmlns:x15ac="http://schemas.microsoft.com/office/spreadsheetml/2010/11/ac" url="\\was.int.imf.org\RegionalOffice\BRB\Users\dkloeden\My Documents\PFTAC\Statistics\"/>
    </mc:Choice>
  </mc:AlternateContent>
  <bookViews>
    <workbookView xWindow="0" yWindow="0" windowWidth="20490" windowHeight="6630" firstSheet="3" activeTab="3"/>
  </bookViews>
  <sheets>
    <sheet name="Sheet2" sheetId="2" state="hidden" r:id="rId1"/>
    <sheet name="Sheet3" sheetId="3" state="hidden" r:id="rId2"/>
    <sheet name="Workplan FY16-REVISED" sheetId="5" state="hidden" r:id="rId3"/>
    <sheet name="GFS" sheetId="10" r:id="rId4"/>
  </sheets>
  <definedNames>
    <definedName name="CARTACmembers">#REF!</definedName>
    <definedName name="_xlnm.Print_Area" localSheetId="3">GFS!$A$3:$M$37</definedName>
  </definedNames>
  <calcPr calcId="171027" calcMode="manual"/>
</workbook>
</file>

<file path=xl/calcChain.xml><?xml version="1.0" encoding="utf-8"?>
<calcChain xmlns="http://schemas.openxmlformats.org/spreadsheetml/2006/main">
  <c r="H8" i="10" l="1"/>
  <c r="H19" i="10" l="1"/>
  <c r="H23" i="10" l="1"/>
  <c r="H21" i="10"/>
  <c r="H13" i="10"/>
  <c r="I37" i="10" l="1"/>
  <c r="G37" i="10"/>
  <c r="F37" i="10"/>
  <c r="H10" i="10"/>
  <c r="H17" i="10"/>
  <c r="H6" i="10" l="1"/>
  <c r="H27" i="10"/>
  <c r="H18" i="10"/>
  <c r="H14" i="10"/>
  <c r="H28" i="10"/>
  <c r="H11" i="10" l="1"/>
  <c r="H37" i="10" l="1"/>
  <c r="H5" i="5"/>
  <c r="L5" i="5"/>
  <c r="H6" i="5"/>
  <c r="L6" i="5"/>
  <c r="H7" i="5"/>
  <c r="L7" i="5"/>
  <c r="H8" i="5"/>
  <c r="L8" i="5"/>
  <c r="H9" i="5"/>
  <c r="L9" i="5"/>
  <c r="H10" i="5"/>
  <c r="L10" i="5"/>
  <c r="H11" i="5"/>
  <c r="L11" i="5"/>
  <c r="M11" i="5"/>
  <c r="H12" i="5"/>
  <c r="L12" i="5"/>
  <c r="H13" i="5"/>
  <c r="L13" i="5"/>
  <c r="H14" i="5"/>
  <c r="L14" i="5"/>
  <c r="M14" i="5"/>
  <c r="H15" i="5"/>
  <c r="H16" i="5"/>
  <c r="L16" i="5"/>
  <c r="H17" i="5"/>
  <c r="H18" i="5"/>
  <c r="L18" i="5"/>
  <c r="H19" i="5"/>
  <c r="L19" i="5"/>
  <c r="H20" i="5"/>
  <c r="L20" i="5"/>
  <c r="H21" i="5"/>
  <c r="L21" i="5"/>
  <c r="M21" i="5"/>
  <c r="L22" i="5"/>
  <c r="H23" i="5"/>
  <c r="L23" i="5"/>
  <c r="H24" i="5"/>
  <c r="H25" i="5"/>
  <c r="L25" i="5"/>
  <c r="H26" i="5"/>
  <c r="L26" i="5"/>
  <c r="H27" i="5"/>
  <c r="L27" i="5"/>
  <c r="E29" i="5"/>
  <c r="F29" i="5"/>
  <c r="G29" i="5"/>
  <c r="E31" i="5"/>
  <c r="F31" i="5"/>
  <c r="G31" i="5"/>
  <c r="I32" i="5"/>
  <c r="J32" i="5"/>
  <c r="K32" i="5"/>
  <c r="H29" i="5" l="1"/>
  <c r="L32" i="5"/>
  <c r="H31" i="5"/>
</calcChain>
</file>

<file path=xl/sharedStrings.xml><?xml version="1.0" encoding="utf-8"?>
<sst xmlns="http://schemas.openxmlformats.org/spreadsheetml/2006/main" count="334" uniqueCount="238">
  <si>
    <t>TA Area</t>
  </si>
  <si>
    <t>Medium-Term Outcome in the Log Frame</t>
  </si>
  <si>
    <t>Country</t>
  </si>
  <si>
    <t>Milestones</t>
  </si>
  <si>
    <t>Comments</t>
  </si>
  <si>
    <t>CARTAC resident advisors</t>
  </si>
  <si>
    <t>ST experts</t>
  </si>
  <si>
    <t>Total</t>
  </si>
  <si>
    <t>Planned Date</t>
  </si>
  <si>
    <t>Experts</t>
  </si>
  <si>
    <t>Barbados</t>
  </si>
  <si>
    <t>Anguilla</t>
  </si>
  <si>
    <t>Antigua &amp; Barbuda</t>
  </si>
  <si>
    <t>The Bahamas</t>
  </si>
  <si>
    <t>Belize</t>
  </si>
  <si>
    <t>Bermuda</t>
  </si>
  <si>
    <t>British Virgin islands</t>
  </si>
  <si>
    <t>Cayman Islands</t>
  </si>
  <si>
    <t>Dominica</t>
  </si>
  <si>
    <t>Grenada</t>
  </si>
  <si>
    <t>Guyana</t>
  </si>
  <si>
    <t>Haiti</t>
  </si>
  <si>
    <t>Jamaica</t>
  </si>
  <si>
    <t>Montserrat</t>
  </si>
  <si>
    <t>St. Kitts &amp; Nevis</t>
  </si>
  <si>
    <t>St. Lucia</t>
  </si>
  <si>
    <t>St. Vincent &amp; the Grenadines</t>
  </si>
  <si>
    <t>Suriname</t>
  </si>
  <si>
    <t>Trinidad &amp; Tobago</t>
  </si>
  <si>
    <t>Turks &amp; Caicos Islands</t>
  </si>
  <si>
    <t>SVG</t>
  </si>
  <si>
    <t>Outcomes  1-4</t>
  </si>
  <si>
    <t>ECCU</t>
  </si>
  <si>
    <t xml:space="preserve">  Percentage of Adjusted Plan:</t>
  </si>
  <si>
    <t xml:space="preserve">  Percentage of Original Plan:</t>
  </si>
  <si>
    <t>Delivered at Nov 1:</t>
  </si>
  <si>
    <t>Updated Plan at Nov 1:</t>
  </si>
  <si>
    <t>Original Plan:</t>
  </si>
  <si>
    <t>Policy unit set up</t>
  </si>
  <si>
    <t>Scheduled November 4-16</t>
  </si>
  <si>
    <t>Provide advice on setting up a macro policy unit</t>
  </si>
  <si>
    <t>4. Improved macroeconomic and fiscal coordination</t>
  </si>
  <si>
    <t>Policy and research papers produced</t>
  </si>
  <si>
    <t>Scheduled Jan 11-15</t>
  </si>
  <si>
    <t>Improving research capacity</t>
  </si>
  <si>
    <t>Saint Lucia</t>
  </si>
  <si>
    <t>Further reporting on macroeconomic events</t>
  </si>
  <si>
    <t>Not yet scheduled</t>
  </si>
  <si>
    <t>Assist with economic reporting</t>
  </si>
  <si>
    <t>Modelling capacity built for central bankers to better monitor macro risks to the economy</t>
  </si>
  <si>
    <t>Moved to next FY</t>
  </si>
  <si>
    <t>Joint workshop with FS (Shelton) on Macro-Financial linkages</t>
  </si>
  <si>
    <t>Regional</t>
  </si>
  <si>
    <t>Workshop delivered.  Action Plans to implement workshop learnings produced.</t>
  </si>
  <si>
    <t>Delivered in July</t>
  </si>
  <si>
    <t>Workshop - medium term economic and fiscal outlook statements (jointly with CARTAC PFM)</t>
  </si>
  <si>
    <t>3. Countries adequately reporting on macroeconomic risks and policy (PI 5)</t>
  </si>
  <si>
    <t>Improved medium-term framework</t>
  </si>
  <si>
    <t>Aiming for late April</t>
  </si>
  <si>
    <t>Revenue forecasting and tax policy modelling workshop</t>
  </si>
  <si>
    <t>Week 1 Scheduled for 16-20 November, 2 further weeks planned but unscheduled</t>
  </si>
  <si>
    <t>Developing a medium-term framework</t>
  </si>
  <si>
    <t>Revenue projections based on sound Macro inputs</t>
  </si>
  <si>
    <t>Training MoF staff in techniques of revenue projections</t>
  </si>
  <si>
    <t>Internally consistent MTFF</t>
  </si>
  <si>
    <t>Assist team in the refinement of MTFF</t>
  </si>
  <si>
    <t>Policy unit operating sound internally consistent macroeconomic framework</t>
  </si>
  <si>
    <t>Follow up mission to assist with medium-term fiscal framework</t>
  </si>
  <si>
    <t>Revenue forecasts underpinned by macro inputs</t>
  </si>
  <si>
    <t>Introductory visit and assistance with revenue forecasting</t>
  </si>
  <si>
    <t>Bahamas</t>
  </si>
  <si>
    <t>SPDD producing multi-year revenue projections</t>
  </si>
  <si>
    <t>Follow up revenue forecasting workshop to produce final multi-year projections along with beginning training on MTFF</t>
  </si>
  <si>
    <t>Turks and Caicos</t>
  </si>
  <si>
    <t xml:space="preserve">2.  Countries annual budgetary process underpinned by a medium-term macro framework  (PI 14(i), FTE  2.1.3) </t>
  </si>
  <si>
    <t>MoF undertaking GDP projections</t>
  </si>
  <si>
    <t>Assist with real sector analysis and projections (joint with PFM)</t>
  </si>
  <si>
    <t>Antigua</t>
  </si>
  <si>
    <t>2 half days delivered on October 15 and October 20. Fiscal rules mission to occur on Nov-4-16</t>
  </si>
  <si>
    <t>Training MoF staff in techniques of Macro projections</t>
  </si>
  <si>
    <t>producing scenarios around baseline projections</t>
  </si>
  <si>
    <t xml:space="preserve">Not yet scheduled. </t>
  </si>
  <si>
    <t>Follow up mission to assist with medium-term GDP projections</t>
  </si>
  <si>
    <t>Fiscal unit internally producing Macro projections</t>
  </si>
  <si>
    <t>Scheduled Feb 22-26</t>
  </si>
  <si>
    <t>Assist MoF with GDP projection frameworks</t>
  </si>
  <si>
    <t>St Kitts</t>
  </si>
  <si>
    <t>MoF of T&amp;T producing multi-year projections with detailed scenarios</t>
  </si>
  <si>
    <t>Delivered as part of IMF mission: Sept 15-25, remainder to be delivered in H2</t>
  </si>
  <si>
    <t>Advise Ministry of Finance on GDP forecasting methodologies and then assist with implementation</t>
  </si>
  <si>
    <t>Macro Policy Unit independently producing forecasts</t>
  </si>
  <si>
    <t>Delivered July 13-17</t>
  </si>
  <si>
    <t>Assist with training staff in a GDP and CPI forecasting framework</t>
  </si>
  <si>
    <t>Scenarios and risks surrounding baseline forecasts are produced</t>
  </si>
  <si>
    <t>Review forecasting framework from previous training session</t>
  </si>
  <si>
    <t>Delivered 28 September - 4 October</t>
  </si>
  <si>
    <t>Not yet scheduled. Reduced by 1 week.</t>
  </si>
  <si>
    <t>1. Countries are using macroeconomic forecasts as a basis for annual and medium-term budgets (PI 14(ii), FTE 2.1.2)</t>
  </si>
  <si>
    <t>Workshop deliver on global best practice macro surveillance</t>
  </si>
  <si>
    <t xml:space="preserve">Scheduled for March 14-18 in Suriname. </t>
  </si>
  <si>
    <t>ICD Course on Macroeconomic Diagnostics</t>
  </si>
  <si>
    <t>All countries producing internally consistent debt projections</t>
  </si>
  <si>
    <t>Delivered on May 6-15 May.</t>
  </si>
  <si>
    <t>Workshop to assist ECCU Macro Policy Units produce an internally consistent set of macro/fiscal projections</t>
  </si>
  <si>
    <t>Macroeconomic analysis</t>
  </si>
  <si>
    <t>Updated Total</t>
  </si>
  <si>
    <t>Updated STX</t>
  </si>
  <si>
    <t>Updated LTX</t>
  </si>
  <si>
    <t>Updated IMF HQ</t>
  </si>
  <si>
    <t>IMF HQ</t>
  </si>
  <si>
    <t>Delivery status</t>
  </si>
  <si>
    <t>% of updated plan delivered at end-Oct</t>
  </si>
  <si>
    <t>Updated Inputs at Nov 1, 2016
(person-weeks - changes in red)</t>
  </si>
  <si>
    <t>Inputs: May 2015 - April 2016  
(in person-weeks)</t>
  </si>
  <si>
    <t>Activity: May 2015 - April 2016</t>
  </si>
  <si>
    <t>Work Plan (May 2015 to April 2016): Macroeconomics Programming and Analysis</t>
  </si>
  <si>
    <t>Cancelled due to  shifting prioties, another regional workshop added.</t>
  </si>
  <si>
    <t>Workshop for Financial Secretaries (jointly with CARTAC PFM)</t>
  </si>
  <si>
    <t>Rolled into FAD fiscal rules mission</t>
  </si>
  <si>
    <t>STX will be Winston Moore</t>
  </si>
  <si>
    <t>To discuss with David, Budget dependent</t>
  </si>
  <si>
    <t>Unscheduled</t>
  </si>
  <si>
    <t>FAD workshop, previously not programmed</t>
  </si>
  <si>
    <t>This unplanned mission was born out of the election</t>
  </si>
  <si>
    <t>Multiple emails sent to FS with no response.</t>
  </si>
  <si>
    <t>Cancelled: No commitment from authorities</t>
  </si>
  <si>
    <t>Leaning on cancelling unless hear back from authorities soon</t>
  </si>
  <si>
    <t>Delivered 2 half days of assistance to MoF. Barbados fiscal rules mission allocated to this. STX have been removed</t>
  </si>
  <si>
    <t>Successful mission so unplanned follow up mission added</t>
  </si>
  <si>
    <t>Mission title will change to assist with producing manuals for Macro Policy Unit</t>
  </si>
  <si>
    <t>The one week Fund staff visit is replaced by this mission</t>
  </si>
  <si>
    <t xml:space="preserve">Topic changed to Macroeconomic Forecasting. Venue and dates confirmed. </t>
  </si>
  <si>
    <t>Covered cost for WHD Economist to present over two days</t>
  </si>
  <si>
    <t>Will happen</t>
  </si>
  <si>
    <t>May happen</t>
  </si>
  <si>
    <t>Delete</t>
  </si>
  <si>
    <t>Should happen</t>
  </si>
  <si>
    <t>Complete</t>
  </si>
  <si>
    <t>LTX yes, STX MAYBE</t>
  </si>
  <si>
    <t>CANCELLED</t>
  </si>
  <si>
    <t>Real Sector Statistics</t>
  </si>
  <si>
    <t>Objective</t>
  </si>
  <si>
    <t>May 2017 - April 2018</t>
  </si>
  <si>
    <t>(in person-days)</t>
  </si>
  <si>
    <t>Number of Missions/ Activities</t>
  </si>
  <si>
    <t>PFTAC resident advisors</t>
  </si>
  <si>
    <t>2. Strengthened macroeconomic and financial statistics compilation and dissemination for decision making:  accurate and reliable macroeconomic statistics are available</t>
  </si>
  <si>
    <t>PNG</t>
  </si>
  <si>
    <t>Statistics Dept Outcome Targeted</t>
  </si>
  <si>
    <t>Activity</t>
  </si>
  <si>
    <t>June 2017</t>
  </si>
  <si>
    <t>Total Days:</t>
  </si>
  <si>
    <t>July 2017</t>
  </si>
  <si>
    <t>Samoa</t>
  </si>
  <si>
    <t>October 2017</t>
  </si>
  <si>
    <t>April 2018</t>
  </si>
  <si>
    <t>Cook Islands</t>
  </si>
  <si>
    <t>Nauru</t>
  </si>
  <si>
    <t>Solomon Islands</t>
  </si>
  <si>
    <t>Tonga</t>
  </si>
  <si>
    <t>Tuvalu</t>
  </si>
  <si>
    <t>Vanuatu</t>
  </si>
  <si>
    <t>August 2017</t>
  </si>
  <si>
    <t>February 2018</t>
  </si>
  <si>
    <t>Timor-Leste</t>
  </si>
  <si>
    <t>RMI</t>
  </si>
  <si>
    <t>FSM</t>
  </si>
  <si>
    <t>FY18 Work Plan - May 2017 to April 2018:  Government Finance Statistics (GFS)</t>
  </si>
  <si>
    <t>January 2018</t>
  </si>
  <si>
    <t>Palau</t>
  </si>
  <si>
    <t>1. Strengthened macroeconomic and financial statistics compilation and dissemination for decision making:  compilation methodologies in line with international standards for GFS</t>
  </si>
  <si>
    <t>3. Strengthened macroeconomic and financial statistics compilation and dissemination for decision making:  timely and consistent data are produced and they are readily available, presented clearly, and are well documented.</t>
  </si>
  <si>
    <t>December 2017</t>
  </si>
  <si>
    <t>DeLaBeer</t>
  </si>
  <si>
    <t>Expert</t>
  </si>
  <si>
    <t>March 2018</t>
  </si>
  <si>
    <t>September/October 2017</t>
  </si>
  <si>
    <t>September 2017</t>
  </si>
  <si>
    <t xml:space="preserve">1.9 Data are compiled and disseminated using appropriate statistical techniques, including to deal with data sources, and/or assessment and validation of intermediate data and statistical outputs.
</t>
  </si>
  <si>
    <t>Workshop delivered and staff trained.</t>
  </si>
  <si>
    <t>Refine compilation techniques for using various administrative data sources to reduce statistical discrepancies.</t>
  </si>
  <si>
    <t>Compile, review and disseminate data to the IMF Statistics Department.</t>
  </si>
  <si>
    <t xml:space="preserve">• Cook Islands National Statistics Office (CINSO) and Crown Accounts Divisions (CAD) to work with departments to reconcile discrepancies for the flows recorded in the accounting system and the asset registers.
• The CINSO and CAD to reconcile discrepancies that may exist in the financial balance sheet, the changes in cash balances. [RBM – GO – 9.8] by December 2017.
</t>
  </si>
  <si>
    <t xml:space="preserve">• Compile and disseminate annual data for budgetary central government for FY16 by November 2017.
• Investigate general government elimination entries in preparation for consolidation by April 2018. [RBM – GO – 12.3]
</t>
  </si>
  <si>
    <t xml:space="preserve">• Compile and disseminate annual data for budgetary central government FY16 by November 2017.
• Investigate general government elimination entries in preparation for consolidation by April 2018. [RBM – GO – 12.3]
</t>
  </si>
  <si>
    <t xml:space="preserve">• Compile and disseminate annual data for budgetary central government and state governments for FY16 by November 2017.
• Investigate general government elimination entries in preparation for consolidation by April 2018. [RBM – GO – 12.3]
</t>
  </si>
  <si>
    <t>GFS for general government / public sector operations are compiled and disseminated on a annual/quarterly basis.</t>
  </si>
  <si>
    <t>1.12 Higher frequency data has been compiled and disseminated internally and/or to the public.</t>
  </si>
  <si>
    <t>GFS for general government operations are compiled and disseminated on a annual basis.</t>
  </si>
  <si>
    <t>1.5 Data are compiled and disseminated using the coverage and scope of the latest manual/guide.</t>
  </si>
  <si>
    <t>The institutional scope includes all significant central government institutional units and its associated transactions.</t>
  </si>
  <si>
    <t>Compile the institutional unit table for the public sector and investigate source data for GFS compilation purposes.</t>
  </si>
  <si>
    <t>1.9 Data are compiled and disseminated using appropriate statistical techniques, including to deal with data sources, and/or assessment and validation of intermediate data and statistical outputs.</t>
  </si>
  <si>
    <t>Bridge tables from national source data to GFS classifications have been constructed and are used to compile GFS.</t>
  </si>
  <si>
    <t>Mapping the national chart of accounts (COA) to GFS.</t>
  </si>
  <si>
    <r>
      <t xml:space="preserve">Obtain the National COA for budgetary central government from the Finance Ministry and start the mapping to the </t>
    </r>
    <r>
      <rPr>
        <i/>
        <sz val="8"/>
        <color theme="1"/>
        <rFont val="Calibri"/>
        <family val="2"/>
      </rPr>
      <t xml:space="preserve">GFSM 2014 by </t>
    </r>
    <r>
      <rPr>
        <sz val="8"/>
        <color theme="1"/>
        <rFont val="Calibri"/>
        <family val="2"/>
      </rPr>
      <t>December 2017. [RBM – GO – 9.6]</t>
    </r>
  </si>
  <si>
    <t>• Investigate and complete a list of all institutional units covered for GFS by December 2017.
• Investigate all possible data sources for the compilation of GFS by December 2017. [RBM – GO – 5.7, 5.8 and 10.2]</t>
  </si>
  <si>
    <t>1.18 A new data set has been compiled and disseminated internally and/or to the public.</t>
  </si>
  <si>
    <t>• GFS are compiled and disseminated for the budgetary central government by April 2018.
• GFS are compiled and disseminated for the general government by April 2019. [RBM – GO – 18.1]</t>
  </si>
  <si>
    <t>• COA mapping in the Integrated Financial Management System (IFMS) completed by May 2017. Verification and revisions completed by end of December 2017.
•Compilation process for completing quarterly GFS reports and provisions for regular revisions completed by April 2018.
• GFS for budgetary central government operations are compiled and disseminated on a quarterly basis by January 2019. [RBM – GO – 12.1]</t>
  </si>
  <si>
    <t xml:space="preserve">GFS for budgetary central government operations are compiled and disseminated on a monthly (or quarterly) basis. </t>
  </si>
  <si>
    <t>Assist in the verification and revisions of data compiled for GFS.</t>
  </si>
  <si>
    <t>Assist in the verification and revisions of the COA mapping and associated compilation procedures for quarterly reporting.</t>
  </si>
  <si>
    <t>1.15 Macroeconomic data sets used by policy-makers have been made more intersectorally consistent (reduced discrepancies).</t>
  </si>
  <si>
    <t>GFS and debt are consistent or reconcilable with monetary and financial statistics and external sector debt statistics.</t>
  </si>
  <si>
    <t>Prepare a reconciliation and include data for the financial balance sheet and public sector data to the monetary statistics and balance of payments.</t>
  </si>
  <si>
    <t>• Consistent reporting of financial assets and liabilities data for consolidation with GFS on a quarterly basis for general government by April 2019.
• Initiate a work plan for collecting debt and foreign aid data by June 2018. 
• Establish a specialized interdepartmental taskforce to coordinate the collection of GFS sources including financing and debt data by December, 2017. [RBM – GO – 15.3 and 15.14]</t>
  </si>
  <si>
    <t>Capacity Development in GFS.</t>
  </si>
  <si>
    <t>GFS methodological training, practical workgroup exercises and country data compilation.</t>
  </si>
  <si>
    <t xml:space="preserve">• Compile and disseminate annual data for budgetary central government for FY16 by November 2017.
• Investigate general government elimination entries and statistical discrepancies in preparation for consolidation by November 2017. [RBM – GO – 12.3]
</t>
  </si>
  <si>
    <t xml:space="preserve">• Compile and disseminate annual data for budgetary central government for FY16 by November 2017.
• Investigate general government elimination entries and statistical discrepancies in preparation for consolidation by April 2018. [RBM – GO – 12.3]
</t>
  </si>
  <si>
    <t>Statistical discrepancies and other potential indicators of problems in statistical outputs are investigated.</t>
  </si>
  <si>
    <t>Imbalances using various data sources to compile GFS are investigated and resolved.</t>
  </si>
  <si>
    <t>• Review and complete updates between various source systems to resolve discrepancies, e.g. balance sheet transactions by December 2017.
• Updates to the  COA in ProClarity transparency portal to facilitate GFS compilation completed by December 2017.
• Reconciliation of currency and deposits in ProClarity with the monetary statistics released by Central Bank of Timor-Leste be included in GFS quarterly report July 2017. [RBM – GO – 9.8]</t>
  </si>
  <si>
    <t>The institutional scope includes all significant general government institutional units and its associated transactions.</t>
  </si>
  <si>
    <t>Complete the institutional unit table for the public sector and investigate source data for GFS compilation purposes.</t>
  </si>
  <si>
    <t>• Investigate and complete a list of all institutional units covered for GFS by September 2017.
• Investigate all possible data sources for the compilation of GFS by September 2017. [RBM – GO – 5.13, 5.14 and 10.3]</t>
  </si>
  <si>
    <r>
      <t xml:space="preserve">Obtain the National COA for budgetary central government from the Finance Ministry and start the mapping to the </t>
    </r>
    <r>
      <rPr>
        <i/>
        <sz val="8"/>
        <color theme="1"/>
        <rFont val="Calibri"/>
        <family val="2"/>
      </rPr>
      <t xml:space="preserve">GFSM 2014 </t>
    </r>
    <r>
      <rPr>
        <sz val="8"/>
        <color theme="1"/>
        <rFont val="Calibri"/>
        <family val="2"/>
      </rPr>
      <t>by January 2018. [RBM – GO – 9.6]</t>
    </r>
  </si>
  <si>
    <r>
      <t xml:space="preserve">Review and update the COA for budgetary central government from the Finance Ministry with mapping it to </t>
    </r>
    <r>
      <rPr>
        <i/>
        <sz val="8"/>
        <color theme="1"/>
        <rFont val="Calibri"/>
        <family val="2"/>
      </rPr>
      <t xml:space="preserve">GFSM 2014 by </t>
    </r>
    <r>
      <rPr>
        <sz val="8"/>
        <color theme="1"/>
        <rFont val="Calibri"/>
        <family val="2"/>
      </rPr>
      <t>January 2018. Investigate the options of automating the annual and quarterly reporting through the COA. [RBM – GO – 9.6]</t>
    </r>
  </si>
  <si>
    <t>• Compile and disseminate annual data for BCG and a time series of at least three years (FY14-FY16) by January 2018.
• Compile and disseminate consolidated general government annual data by December 2018. [RBM – GO – 12.3]</t>
  </si>
  <si>
    <t>Sub-regional Workshop for Micronesian members. Venue TBC.</t>
  </si>
  <si>
    <t>GFS for general government operations are compiled and disseminated on a annual / quarterly basis.</t>
  </si>
  <si>
    <t>Fiji</t>
  </si>
  <si>
    <t>• A process be initiated to reconcile currency and deposits and other financial balance sheet transactions causing data imbalances by December 2017.
• A reconciliation of transactions in the net investment of nonfinancial assets between various source data causing statistical discrepancies be initiated by December 2017. [RBM – GO – 9.8]</t>
  </si>
  <si>
    <r>
      <t xml:space="preserve">• Refine and update the annual and quarterly GFS compilation process in line with </t>
    </r>
    <r>
      <rPr>
        <i/>
        <sz val="8"/>
        <color theme="1"/>
        <rFont val="Calibri"/>
        <family val="2"/>
      </rPr>
      <t>GFSM 2014</t>
    </r>
    <r>
      <rPr>
        <sz val="8"/>
        <color theme="1"/>
        <rFont val="Calibri"/>
        <family val="2"/>
      </rPr>
      <t xml:space="preserve"> guidelines and disseminate the data for the </t>
    </r>
    <r>
      <rPr>
        <i/>
        <sz val="8"/>
        <color theme="1"/>
        <rFont val="Calibri"/>
        <family val="2"/>
      </rPr>
      <t>IFS</t>
    </r>
    <r>
      <rPr>
        <sz val="8"/>
        <color theme="1"/>
        <rFont val="Calibri"/>
        <family val="2"/>
      </rPr>
      <t xml:space="preserve"> by December 2017.
• Compile and disseminate annual data for BCG with completing the time series of the last five years (FY12-FY16) by December 2017.
• Compile and disseminate consolidated general government annual data by December 2018. [RBM – GO – 12.1 and 12.3]
</t>
    </r>
  </si>
  <si>
    <t>August/September 2017</t>
  </si>
  <si>
    <t>Source data provide sufficient detail to allow consolidation of GFS for the various levels of the general government.</t>
  </si>
  <si>
    <t>Workshop for selected PFTAC member countries to be held in Fiji. This activity will include a segment of country specific technical assistance to Kiribati.</t>
  </si>
  <si>
    <r>
      <t xml:space="preserve">• Produce a monthly GFS report in line with the "State of the Nations Report" for BCG by September 2017 and disseminate for inclusion in the </t>
    </r>
    <r>
      <rPr>
        <i/>
        <sz val="8"/>
        <color theme="1"/>
        <rFont val="Calibri"/>
        <family val="2"/>
      </rPr>
      <t>IFS</t>
    </r>
    <r>
      <rPr>
        <sz val="8"/>
        <color theme="1"/>
        <rFont val="Calibri"/>
        <family val="2"/>
      </rPr>
      <t>.
• Compile and disseminate annual data for BCG (FY 14,15 &amp; 16) by November 2017.
• Compile and disseminate consolidated general government annual data by December 2017. [RBM – GO – 12.1 and 12.3]</t>
    </r>
  </si>
  <si>
    <r>
      <t xml:space="preserve">• The CINSO to compile and disseminate consolidated public sector annual data, at least three-year time series. 
• The CINSO to produce and disseminate quarterly data for the </t>
    </r>
    <r>
      <rPr>
        <i/>
        <sz val="8"/>
        <color theme="1"/>
        <rFont val="Calibri"/>
        <family val="2"/>
      </rPr>
      <t>International Financial Statistics (IFS) by December 2017.</t>
    </r>
    <r>
      <rPr>
        <sz val="8"/>
        <color theme="1"/>
        <rFont val="Calibri"/>
        <family val="2"/>
      </rPr>
      <t xml:space="preserve">  [RBM – GO – 12.3] 
</t>
    </r>
  </si>
  <si>
    <t xml:space="preserve">• Reconcile grants / transfers between levels of government by July 2017.
• Reconcile and validate the loan transactions between general government units and its associated interest expense / revenue cost for elimination by October 2017.
• Finalize estimates for local government data breaks in preparation for consolidation by December 2017. [RBM – GO – 10.7] </t>
  </si>
  <si>
    <t>DeLaBeer/ Expert</t>
  </si>
  <si>
    <t>Government Finance Statistics</t>
  </si>
  <si>
    <t xml:space="preserve">1.10 Source data are adequate for the compilation of Government Finance Statistics.
</t>
  </si>
  <si>
    <t>Improved data for GFS compilation and dissemination.</t>
  </si>
  <si>
    <t xml:space="preserve"> GFS for general government operations are compiled and disseminated on a annual basis.</t>
  </si>
  <si>
    <t>A new set of GFS are compiled and disseminated for the general government as recommended by the GFSM 2014 guidelines. The institutional table need to be updated to cover all statutory bodies by December 2017.</t>
  </si>
  <si>
    <t>Statistical discrepancies and other potential indicators of problems in statistical outputs are investigated. With support of the Information Technology Free balance international team.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</si>
</sst>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
    <numFmt numFmtId="165" formatCode="0.000"/>
    <numFmt numFmtId="166" formatCode="_(* #,##0_);_(* \(#,##0\);_(*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b/>
      <sz val="8"/>
      <color rgb="FF000000"/>
      <name val="Calibri"/>
      <family val="2"/>
    </font>
    <font>
      <sz val="8"/>
      <color theme="1"/>
      <name val="Calibri"/>
      <family val="2"/>
    </font>
    <font>
      <sz val="8"/>
      <color rgb="FF000000"/>
      <name val="Calibri"/>
      <family val="2"/>
    </font>
    <font>
      <b/>
      <sz val="9"/>
      <color rgb="FF000000"/>
      <name val="Calibri"/>
      <family val="2"/>
    </font>
    <font>
      <b/>
      <sz val="9"/>
      <color theme="1"/>
      <name val="Calibri"/>
      <family val="2"/>
      <scheme val="minor"/>
    </font>
    <font>
      <b/>
      <sz val="8"/>
      <color theme="1"/>
      <name val="Calibri"/>
      <family val="2"/>
    </font>
    <font>
      <sz val="8"/>
      <color theme="1"/>
      <name val="Calibri"/>
      <family val="2"/>
      <scheme val="minor"/>
    </font>
    <font>
      <b/>
      <sz val="8"/>
      <color theme="1"/>
      <name val="Calibri"/>
      <family val="2"/>
      <scheme val="minor"/>
    </font>
    <font>
      <sz val="11"/>
      <color rgb="FF000000"/>
      <name val="Calibri"/>
      <family val="2"/>
    </font>
    <font>
      <sz val="9"/>
      <color theme="1"/>
      <name val="Calibri"/>
      <family val="2"/>
      <scheme val="minor"/>
    </font>
    <font>
      <b/>
      <sz val="9"/>
      <color rgb="FFFF0000"/>
      <name val="Calibri"/>
      <family val="2"/>
      <scheme val="minor"/>
    </font>
    <font>
      <sz val="8"/>
      <color theme="1"/>
      <name val="Times New Roman"/>
      <family val="1"/>
    </font>
    <font>
      <sz val="8"/>
      <name val="Calibri"/>
      <family val="2"/>
    </font>
    <font>
      <i/>
      <sz val="8"/>
      <color theme="1"/>
      <name val="Calibri"/>
      <family val="2"/>
    </font>
  </fonts>
  <fills count="12">
    <fill>
      <patternFill patternType="none"/>
    </fill>
    <fill>
      <patternFill patternType="gray125"/>
    </fill>
    <fill>
      <patternFill patternType="solid">
        <fgColor rgb="FF8DB3E2"/>
        <bgColor indexed="64"/>
      </patternFill>
    </fill>
    <fill>
      <patternFill patternType="solid">
        <fgColor rgb="FFFBD4B4"/>
        <bgColor indexed="64"/>
      </patternFill>
    </fill>
    <fill>
      <patternFill patternType="solid">
        <fgColor theme="9" tint="0.59999389629810485"/>
        <bgColor indexed="64"/>
      </patternFill>
    </fill>
    <fill>
      <patternFill patternType="solid">
        <fgColor theme="0"/>
        <bgColor indexed="64"/>
      </patternFill>
    </fill>
    <fill>
      <patternFill patternType="solid">
        <fgColor theme="9" tint="0.59996337778862885"/>
        <bgColor indexed="64"/>
      </patternFill>
    </fill>
    <fill>
      <patternFill patternType="solid">
        <fgColor rgb="FFFFFF00"/>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3" tint="0.59999389629810485"/>
        <bgColor indexed="64"/>
      </patternFill>
    </fill>
    <fill>
      <patternFill patternType="solid">
        <fgColor rgb="FFFCD5B4"/>
        <bgColor indexed="64"/>
      </patternFill>
    </fill>
  </fills>
  <borders count="4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rgb="FF000000"/>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rgb="FF000000"/>
      </bottom>
      <diagonal/>
    </border>
    <border>
      <left style="thin">
        <color indexed="64"/>
      </left>
      <right style="thin">
        <color indexed="64"/>
      </right>
      <top/>
      <bottom style="thin">
        <color rgb="FF000000"/>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top style="medium">
        <color indexed="64"/>
      </top>
      <bottom style="medium">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200">
    <xf numFmtId="0" fontId="0" fillId="0" borderId="0" xfId="0"/>
    <xf numFmtId="0" fontId="4" fillId="2" borderId="4" xfId="0" applyFont="1" applyFill="1" applyBorder="1" applyAlignment="1">
      <alignment vertical="top" wrapText="1"/>
    </xf>
    <xf numFmtId="0" fontId="5" fillId="0" borderId="0" xfId="0" applyFont="1" applyAlignment="1">
      <alignment vertical="top" wrapText="1"/>
    </xf>
    <xf numFmtId="0" fontId="2" fillId="0" borderId="0" xfId="0" applyFont="1"/>
    <xf numFmtId="0" fontId="7" fillId="0" borderId="0" xfId="0" applyFont="1"/>
    <xf numFmtId="0" fontId="4" fillId="3" borderId="4" xfId="0" applyFont="1" applyFill="1" applyBorder="1" applyAlignment="1">
      <alignment vertical="top" wrapText="1"/>
    </xf>
    <xf numFmtId="0" fontId="2" fillId="0" borderId="0" xfId="0" applyFont="1" applyAlignment="1">
      <alignment horizontal="center"/>
    </xf>
    <xf numFmtId="0" fontId="0" fillId="0" borderId="0" xfId="0" applyAlignment="1">
      <alignment horizontal="center"/>
    </xf>
    <xf numFmtId="0" fontId="7" fillId="0" borderId="0" xfId="0" applyFont="1" applyAlignment="1">
      <alignment horizontal="center"/>
    </xf>
    <xf numFmtId="0" fontId="4" fillId="7" borderId="4" xfId="0" applyFont="1" applyFill="1" applyBorder="1" applyAlignment="1">
      <alignment vertical="top" wrapText="1"/>
    </xf>
    <xf numFmtId="17" fontId="4" fillId="7" borderId="18" xfId="0" applyNumberFormat="1" applyFont="1" applyFill="1" applyBorder="1" applyAlignment="1">
      <alignment vertical="top" wrapText="1"/>
    </xf>
    <xf numFmtId="0" fontId="3" fillId="0" borderId="0" xfId="0" applyFont="1" applyAlignment="1">
      <alignment horizontal="center" vertical="top" wrapText="1"/>
    </xf>
    <xf numFmtId="0" fontId="2" fillId="0" borderId="0" xfId="0" applyFont="1" applyAlignment="1">
      <alignment horizontal="left"/>
    </xf>
    <xf numFmtId="0" fontId="0" fillId="0" borderId="10" xfId="0" applyBorder="1"/>
    <xf numFmtId="17" fontId="4" fillId="7" borderId="8" xfId="0" applyNumberFormat="1" applyFont="1" applyFill="1" applyBorder="1" applyAlignment="1">
      <alignment vertical="top" wrapText="1"/>
    </xf>
    <xf numFmtId="164" fontId="2" fillId="0" borderId="21" xfId="0" applyNumberFormat="1" applyFont="1" applyBorder="1"/>
    <xf numFmtId="0" fontId="2" fillId="0" borderId="22" xfId="0" applyFont="1" applyBorder="1"/>
    <xf numFmtId="0" fontId="2" fillId="0" borderId="23" xfId="0" applyFont="1" applyBorder="1"/>
    <xf numFmtId="0" fontId="6" fillId="5" borderId="0" xfId="0" applyFont="1" applyFill="1" applyBorder="1" applyAlignment="1">
      <alignment vertical="top" wrapText="1"/>
    </xf>
    <xf numFmtId="0" fontId="2" fillId="0" borderId="21" xfId="0" applyFont="1" applyBorder="1"/>
    <xf numFmtId="0" fontId="11" fillId="0" borderId="0" xfId="0" applyFont="1" applyBorder="1" applyAlignment="1">
      <alignment horizontal="left" vertical="center" wrapText="1"/>
    </xf>
    <xf numFmtId="0" fontId="9" fillId="9" borderId="24" xfId="0" applyFont="1" applyFill="1" applyBorder="1" applyAlignment="1">
      <alignment vertical="top" wrapText="1"/>
    </xf>
    <xf numFmtId="0" fontId="9" fillId="9" borderId="10" xfId="0" applyFont="1" applyFill="1" applyBorder="1" applyAlignment="1">
      <alignment vertical="top" wrapText="1"/>
    </xf>
    <xf numFmtId="0" fontId="9" fillId="9" borderId="27" xfId="0" quotePrefix="1" applyFont="1" applyFill="1" applyBorder="1" applyAlignment="1">
      <alignment vertical="top"/>
    </xf>
    <xf numFmtId="0" fontId="9" fillId="9" borderId="10" xfId="0" applyFont="1" applyFill="1" applyBorder="1" applyAlignment="1">
      <alignment vertical="top"/>
    </xf>
    <xf numFmtId="0" fontId="5" fillId="9" borderId="12" xfId="0" applyFont="1" applyFill="1" applyBorder="1" applyAlignment="1">
      <alignment vertical="top" wrapText="1"/>
    </xf>
    <xf numFmtId="0" fontId="12" fillId="0" borderId="10" xfId="0" applyFont="1" applyBorder="1" applyAlignment="1">
      <alignment vertical="top"/>
    </xf>
    <xf numFmtId="0" fontId="5" fillId="9" borderId="20" xfId="0" applyFont="1" applyFill="1" applyBorder="1" applyAlignment="1">
      <alignment vertical="top" wrapText="1"/>
    </xf>
    <xf numFmtId="0" fontId="9" fillId="4" borderId="24" xfId="0" applyFont="1" applyFill="1" applyBorder="1" applyAlignment="1">
      <alignment vertical="top" wrapText="1"/>
    </xf>
    <xf numFmtId="0" fontId="9" fillId="4" borderId="10" xfId="0" applyFont="1" applyFill="1" applyBorder="1" applyAlignment="1">
      <alignment vertical="top" wrapText="1"/>
    </xf>
    <xf numFmtId="0" fontId="9" fillId="4" borderId="10" xfId="0" applyFont="1" applyFill="1" applyBorder="1" applyAlignment="1">
      <alignment vertical="top"/>
    </xf>
    <xf numFmtId="0" fontId="9" fillId="4" borderId="27" xfId="0" quotePrefix="1" applyFont="1" applyFill="1" applyBorder="1" applyAlignment="1">
      <alignment vertical="top"/>
    </xf>
    <xf numFmtId="0" fontId="12" fillId="4" borderId="10" xfId="0" applyFont="1" applyFill="1" applyBorder="1" applyAlignment="1">
      <alignment vertical="top" wrapText="1"/>
    </xf>
    <xf numFmtId="0" fontId="12" fillId="10" borderId="10" xfId="0" applyFont="1" applyFill="1" applyBorder="1" applyAlignment="1">
      <alignment vertical="top" wrapText="1"/>
    </xf>
    <xf numFmtId="0" fontId="9" fillId="10" borderId="24" xfId="0" applyFont="1" applyFill="1" applyBorder="1" applyAlignment="1">
      <alignment vertical="top" wrapText="1"/>
    </xf>
    <xf numFmtId="0" fontId="9" fillId="10" borderId="10" xfId="0" applyFont="1" applyFill="1" applyBorder="1" applyAlignment="1">
      <alignment vertical="top" wrapText="1"/>
    </xf>
    <xf numFmtId="0" fontId="9" fillId="10" borderId="27" xfId="0" quotePrefix="1" applyFont="1" applyFill="1" applyBorder="1" applyAlignment="1">
      <alignment vertical="top"/>
    </xf>
    <xf numFmtId="0" fontId="9" fillId="10" borderId="10" xfId="0" applyFont="1" applyFill="1" applyBorder="1" applyAlignment="1">
      <alignment vertical="top"/>
    </xf>
    <xf numFmtId="0" fontId="5" fillId="10" borderId="19" xfId="0" applyFont="1" applyFill="1" applyBorder="1" applyAlignment="1">
      <alignment horizontal="left" vertical="top" wrapText="1"/>
    </xf>
    <xf numFmtId="0" fontId="12" fillId="10" borderId="10" xfId="0" applyFont="1" applyFill="1" applyBorder="1" applyAlignment="1">
      <alignment vertical="top"/>
    </xf>
    <xf numFmtId="0" fontId="9" fillId="7" borderId="24" xfId="0" applyFont="1" applyFill="1" applyBorder="1" applyAlignment="1">
      <alignment vertical="top" wrapText="1"/>
    </xf>
    <xf numFmtId="0" fontId="9" fillId="7" borderId="10" xfId="0" applyFont="1" applyFill="1" applyBorder="1" applyAlignment="1">
      <alignment vertical="top" wrapText="1"/>
    </xf>
    <xf numFmtId="0" fontId="9" fillId="7" borderId="10" xfId="0" quotePrefix="1" applyFont="1" applyFill="1" applyBorder="1" applyAlignment="1">
      <alignment vertical="top"/>
    </xf>
    <xf numFmtId="0" fontId="9" fillId="7" borderId="14" xfId="0" quotePrefix="1" applyFont="1" applyFill="1" applyBorder="1" applyAlignment="1">
      <alignment vertical="top"/>
    </xf>
    <xf numFmtId="0" fontId="9" fillId="7" borderId="27" xfId="0" quotePrefix="1" applyFont="1" applyFill="1" applyBorder="1" applyAlignment="1">
      <alignment vertical="top"/>
    </xf>
    <xf numFmtId="0" fontId="9" fillId="7" borderId="10" xfId="0" applyFont="1" applyFill="1" applyBorder="1" applyAlignment="1">
      <alignment vertical="top"/>
    </xf>
    <xf numFmtId="0" fontId="5" fillId="7" borderId="19" xfId="0" applyFont="1" applyFill="1" applyBorder="1" applyAlignment="1">
      <alignment horizontal="left" vertical="top" wrapText="1"/>
    </xf>
    <xf numFmtId="0" fontId="12" fillId="0" borderId="10" xfId="0" applyFont="1" applyBorder="1" applyAlignment="1">
      <alignment vertical="top" wrapText="1"/>
    </xf>
    <xf numFmtId="0" fontId="5" fillId="7" borderId="19" xfId="0" applyFont="1" applyFill="1" applyBorder="1" applyAlignment="1">
      <alignment vertical="top" wrapText="1"/>
    </xf>
    <xf numFmtId="0" fontId="9" fillId="7" borderId="19" xfId="0" applyFont="1" applyFill="1" applyBorder="1" applyAlignment="1">
      <alignment vertical="top" wrapText="1"/>
    </xf>
    <xf numFmtId="0" fontId="9" fillId="7" borderId="14" xfId="0" applyFont="1" applyFill="1" applyBorder="1" applyAlignment="1">
      <alignment vertical="top" wrapText="1"/>
    </xf>
    <xf numFmtId="0" fontId="5" fillId="7" borderId="20" xfId="0" applyFont="1" applyFill="1" applyBorder="1" applyAlignment="1">
      <alignment vertical="top" wrapText="1"/>
    </xf>
    <xf numFmtId="0" fontId="12" fillId="7" borderId="10" xfId="0" applyFont="1" applyFill="1" applyBorder="1" applyAlignment="1">
      <alignment vertical="top"/>
    </xf>
    <xf numFmtId="0" fontId="9" fillId="7" borderId="27" xfId="0" applyFont="1" applyFill="1" applyBorder="1" applyAlignment="1">
      <alignment vertical="top" wrapText="1"/>
    </xf>
    <xf numFmtId="0" fontId="9" fillId="7" borderId="20" xfId="0" applyFont="1" applyFill="1" applyBorder="1" applyAlignment="1">
      <alignment vertical="top" wrapText="1"/>
    </xf>
    <xf numFmtId="0" fontId="6" fillId="4" borderId="22"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10" fillId="4" borderId="27"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7" fillId="4" borderId="10" xfId="0" applyFont="1" applyFill="1" applyBorder="1"/>
    <xf numFmtId="0" fontId="7" fillId="4" borderId="10" xfId="0" applyFont="1" applyFill="1" applyBorder="1" applyAlignment="1">
      <alignment horizontal="center"/>
    </xf>
    <xf numFmtId="0" fontId="9" fillId="9" borderId="10" xfId="0" quotePrefix="1" applyFont="1" applyFill="1" applyBorder="1" applyAlignment="1">
      <alignment vertical="top"/>
    </xf>
    <xf numFmtId="0" fontId="9" fillId="9" borderId="33" xfId="0" quotePrefix="1" applyFont="1" applyFill="1" applyBorder="1" applyAlignment="1">
      <alignment vertical="top"/>
    </xf>
    <xf numFmtId="0" fontId="9" fillId="9" borderId="25" xfId="0" quotePrefix="1" applyFont="1" applyFill="1" applyBorder="1" applyAlignment="1">
      <alignment vertical="top"/>
    </xf>
    <xf numFmtId="0" fontId="9" fillId="9" borderId="26" xfId="0" quotePrefix="1" applyFont="1" applyFill="1" applyBorder="1" applyAlignment="1">
      <alignment vertical="top"/>
    </xf>
    <xf numFmtId="0" fontId="9" fillId="4" borderId="10" xfId="0" quotePrefix="1" applyFont="1" applyFill="1" applyBorder="1" applyAlignment="1">
      <alignment vertical="top"/>
    </xf>
    <xf numFmtId="0" fontId="9" fillId="4" borderId="14" xfId="0" quotePrefix="1" applyFont="1" applyFill="1" applyBorder="1" applyAlignment="1">
      <alignment vertical="top"/>
    </xf>
    <xf numFmtId="165" fontId="9" fillId="10" borderId="27" xfId="0" quotePrefix="1" applyNumberFormat="1" applyFont="1" applyFill="1" applyBorder="1" applyAlignment="1">
      <alignment vertical="top"/>
    </xf>
    <xf numFmtId="0" fontId="9" fillId="10" borderId="10" xfId="0" quotePrefix="1" applyFont="1" applyFill="1" applyBorder="1" applyAlignment="1">
      <alignment vertical="top"/>
    </xf>
    <xf numFmtId="0" fontId="9" fillId="10" borderId="14" xfId="0" quotePrefix="1" applyFont="1" applyFill="1" applyBorder="1" applyAlignment="1">
      <alignment vertical="top"/>
    </xf>
    <xf numFmtId="0" fontId="9" fillId="7" borderId="10" xfId="0" applyFont="1" applyFill="1" applyBorder="1" applyAlignment="1">
      <alignment horizontal="center" vertical="center" wrapText="1"/>
    </xf>
    <xf numFmtId="2" fontId="9" fillId="7" borderId="10" xfId="0" applyNumberFormat="1" applyFont="1" applyFill="1" applyBorder="1" applyAlignment="1">
      <alignment horizontal="center" vertical="center" wrapText="1"/>
    </xf>
    <xf numFmtId="164" fontId="9" fillId="7" borderId="27" xfId="0" applyNumberFormat="1" applyFont="1" applyFill="1" applyBorder="1" applyAlignment="1">
      <alignment vertical="top" wrapText="1"/>
    </xf>
    <xf numFmtId="0" fontId="6" fillId="4" borderId="35" xfId="0" applyFont="1" applyFill="1" applyBorder="1" applyAlignment="1">
      <alignment horizontal="center" vertical="center" wrapText="1"/>
    </xf>
    <xf numFmtId="0" fontId="9" fillId="7" borderId="36" xfId="0" applyFont="1" applyFill="1" applyBorder="1" applyAlignment="1">
      <alignment vertical="top" wrapText="1"/>
    </xf>
    <xf numFmtId="0" fontId="6" fillId="5" borderId="38" xfId="0" applyFont="1" applyFill="1" applyBorder="1" applyAlignment="1">
      <alignment vertical="top" wrapText="1"/>
    </xf>
    <xf numFmtId="0" fontId="4" fillId="7" borderId="1" xfId="0" applyFont="1" applyFill="1" applyBorder="1" applyAlignment="1">
      <alignment vertical="top" wrapText="1"/>
    </xf>
    <xf numFmtId="0" fontId="9" fillId="7" borderId="2" xfId="0" applyFont="1" applyFill="1" applyBorder="1" applyAlignment="1">
      <alignment vertical="top" wrapText="1"/>
    </xf>
    <xf numFmtId="17" fontId="4" fillId="7" borderId="8" xfId="0" applyNumberFormat="1" applyFont="1" applyFill="1" applyBorder="1" applyAlignment="1">
      <alignment horizontal="left" vertical="top" wrapText="1"/>
    </xf>
    <xf numFmtId="0" fontId="9" fillId="7" borderId="2" xfId="0" applyFont="1" applyFill="1" applyBorder="1" applyAlignment="1">
      <alignment horizontal="left" vertical="top" wrapText="1"/>
    </xf>
    <xf numFmtId="17" fontId="4" fillId="7" borderId="1" xfId="0" applyNumberFormat="1" applyFont="1" applyFill="1" applyBorder="1" applyAlignment="1">
      <alignment vertical="top" wrapText="1"/>
    </xf>
    <xf numFmtId="0" fontId="4" fillId="2" borderId="4" xfId="0" applyFont="1" applyFill="1" applyBorder="1" applyAlignment="1">
      <alignment horizontal="left" vertical="top" wrapText="1"/>
    </xf>
    <xf numFmtId="0" fontId="15" fillId="2" borderId="9" xfId="0" applyFont="1" applyFill="1" applyBorder="1" applyAlignment="1">
      <alignment horizontal="left" vertical="top" wrapText="1"/>
    </xf>
    <xf numFmtId="0" fontId="15" fillId="2" borderId="18"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3" borderId="4" xfId="0" applyFont="1" applyFill="1" applyBorder="1" applyAlignment="1">
      <alignment horizontal="left" vertical="top" wrapText="1"/>
    </xf>
    <xf numFmtId="0" fontId="15" fillId="3" borderId="7" xfId="0" applyFont="1" applyFill="1" applyBorder="1" applyAlignment="1">
      <alignment horizontal="left" vertical="top" wrapText="1"/>
    </xf>
    <xf numFmtId="0" fontId="9" fillId="6" borderId="1" xfId="0" applyFont="1" applyFill="1" applyBorder="1" applyAlignment="1">
      <alignment horizontal="left" vertical="top" wrapText="1"/>
    </xf>
    <xf numFmtId="0" fontId="4" fillId="2" borderId="5" xfId="0" applyFont="1" applyFill="1" applyBorder="1" applyAlignment="1">
      <alignment vertical="top" wrapText="1"/>
    </xf>
    <xf numFmtId="0" fontId="4" fillId="3" borderId="5" xfId="0" applyFont="1" applyFill="1" applyBorder="1" applyAlignment="1">
      <alignment vertical="top" wrapText="1"/>
    </xf>
    <xf numFmtId="166" fontId="4" fillId="7" borderId="8" xfId="2" applyNumberFormat="1" applyFont="1" applyFill="1" applyBorder="1" applyAlignment="1">
      <alignment horizontal="center" vertical="top" wrapText="1"/>
    </xf>
    <xf numFmtId="166" fontId="4" fillId="7" borderId="1" xfId="2" applyNumberFormat="1" applyFont="1" applyFill="1" applyBorder="1" applyAlignment="1">
      <alignment horizontal="center" vertical="top" wrapText="1"/>
    </xf>
    <xf numFmtId="166" fontId="4" fillId="7" borderId="4" xfId="2" applyNumberFormat="1" applyFont="1" applyFill="1" applyBorder="1" applyAlignment="1">
      <alignment horizontal="center" vertical="top" wrapText="1"/>
    </xf>
    <xf numFmtId="166" fontId="4" fillId="2" borderId="5" xfId="2" applyNumberFormat="1" applyFont="1" applyFill="1" applyBorder="1" applyAlignment="1">
      <alignment horizontal="center" vertical="top" wrapText="1"/>
    </xf>
    <xf numFmtId="166" fontId="14" fillId="2" borderId="5" xfId="2" applyNumberFormat="1" applyFont="1" applyFill="1" applyBorder="1" applyAlignment="1">
      <alignment horizontal="center" vertical="top"/>
    </xf>
    <xf numFmtId="166" fontId="4" fillId="3" borderId="5" xfId="2" applyNumberFormat="1" applyFont="1" applyFill="1" applyBorder="1" applyAlignment="1">
      <alignment horizontal="center" vertical="top" wrapText="1"/>
    </xf>
    <xf numFmtId="166" fontId="4" fillId="3" borderId="5" xfId="2" applyNumberFormat="1" applyFont="1" applyFill="1" applyBorder="1" applyAlignment="1">
      <alignment horizontal="center" vertical="top"/>
    </xf>
    <xf numFmtId="166" fontId="4" fillId="3" borderId="7" xfId="2" applyNumberFormat="1" applyFont="1" applyFill="1" applyBorder="1" applyAlignment="1">
      <alignment horizontal="center" vertical="top"/>
    </xf>
    <xf numFmtId="166" fontId="4" fillId="3" borderId="4" xfId="2" applyNumberFormat="1" applyFont="1" applyFill="1" applyBorder="1" applyAlignment="1">
      <alignment horizontal="center" vertical="top" wrapText="1"/>
    </xf>
    <xf numFmtId="166" fontId="14" fillId="3" borderId="5" xfId="2" applyNumberFormat="1" applyFont="1" applyFill="1" applyBorder="1" applyAlignment="1">
      <alignment horizontal="center" vertical="top"/>
    </xf>
    <xf numFmtId="0" fontId="9" fillId="7" borderId="2" xfId="0" quotePrefix="1" applyFont="1" applyFill="1" applyBorder="1" applyAlignment="1">
      <alignment horizontal="left" vertical="top" wrapText="1"/>
    </xf>
    <xf numFmtId="166" fontId="4" fillId="7" borderId="18" xfId="2" applyNumberFormat="1" applyFont="1" applyFill="1" applyBorder="1" applyAlignment="1">
      <alignment horizontal="center" vertical="top" wrapText="1"/>
    </xf>
    <xf numFmtId="1" fontId="6" fillId="5" borderId="38" xfId="0" applyNumberFormat="1" applyFont="1" applyFill="1" applyBorder="1" applyAlignment="1">
      <alignment horizontal="center" vertical="top" wrapText="1"/>
    </xf>
    <xf numFmtId="0" fontId="4" fillId="2" borderId="4" xfId="0" quotePrefix="1" applyFont="1" applyFill="1" applyBorder="1" applyAlignment="1">
      <alignment horizontal="left" vertical="top" wrapText="1"/>
    </xf>
    <xf numFmtId="0" fontId="4" fillId="2" borderId="1" xfId="0" quotePrefix="1" applyFont="1" applyFill="1" applyBorder="1" applyAlignment="1">
      <alignment horizontal="left" vertical="top" wrapText="1"/>
    </xf>
    <xf numFmtId="0" fontId="9" fillId="6" borderId="1" xfId="0" quotePrefix="1" applyFont="1" applyFill="1" applyBorder="1" applyAlignment="1">
      <alignment horizontal="left" vertical="top" wrapText="1"/>
    </xf>
    <xf numFmtId="0" fontId="4" fillId="3" borderId="9" xfId="0" applyFont="1" applyFill="1" applyBorder="1" applyAlignment="1">
      <alignment horizontal="center" vertical="top" wrapText="1"/>
    </xf>
    <xf numFmtId="0" fontId="4" fillId="2" borderId="1" xfId="0" applyFont="1" applyFill="1" applyBorder="1" applyAlignment="1">
      <alignment vertical="top" wrapText="1"/>
    </xf>
    <xf numFmtId="0" fontId="4" fillId="2" borderId="37" xfId="0" applyFont="1" applyFill="1" applyBorder="1" applyAlignment="1">
      <alignment vertical="top" wrapText="1"/>
    </xf>
    <xf numFmtId="166" fontId="4" fillId="2" borderId="37" xfId="2" applyNumberFormat="1" applyFont="1" applyFill="1" applyBorder="1" applyAlignment="1">
      <alignment horizontal="center" vertical="top" wrapText="1"/>
    </xf>
    <xf numFmtId="166" fontId="14" fillId="2" borderId="37" xfId="2" applyNumberFormat="1" applyFont="1" applyFill="1" applyBorder="1" applyAlignment="1">
      <alignment horizontal="center" vertical="top"/>
    </xf>
    <xf numFmtId="17" fontId="4" fillId="7" borderId="4" xfId="0" applyNumberFormat="1" applyFont="1" applyFill="1" applyBorder="1" applyAlignment="1">
      <alignment horizontal="center" vertical="top" wrapText="1"/>
    </xf>
    <xf numFmtId="166" fontId="4" fillId="7" borderId="4" xfId="2" applyNumberFormat="1" applyFont="1" applyFill="1" applyBorder="1" applyAlignment="1">
      <alignment horizontal="center" vertical="top" wrapText="1"/>
    </xf>
    <xf numFmtId="0" fontId="4" fillId="3" borderId="4" xfId="0" applyFont="1" applyFill="1" applyBorder="1" applyAlignment="1">
      <alignment horizontal="center" vertical="top" wrapText="1"/>
    </xf>
    <xf numFmtId="17" fontId="4" fillId="7" borderId="8" xfId="0" applyNumberFormat="1" applyFont="1" applyFill="1" applyBorder="1" applyAlignment="1">
      <alignment horizontal="center" vertical="top" wrapText="1"/>
    </xf>
    <xf numFmtId="17" fontId="4" fillId="7" borderId="1" xfId="0" applyNumberFormat="1" applyFont="1" applyFill="1" applyBorder="1" applyAlignment="1">
      <alignment horizontal="center" vertical="top" wrapText="1"/>
    </xf>
    <xf numFmtId="0" fontId="4" fillId="2" borderId="18" xfId="0" applyFont="1" applyFill="1" applyBorder="1" applyAlignment="1">
      <alignment horizontal="center" vertical="top" wrapText="1"/>
    </xf>
    <xf numFmtId="0" fontId="4" fillId="2" borderId="9" xfId="0" applyFont="1" applyFill="1" applyBorder="1" applyAlignment="1">
      <alignment horizontal="center" vertical="top" wrapText="1"/>
    </xf>
    <xf numFmtId="0" fontId="0" fillId="0" borderId="0" xfId="0" applyAlignment="1">
      <alignment horizontal="left"/>
    </xf>
    <xf numFmtId="0" fontId="9" fillId="7" borderId="1" xfId="0" quotePrefix="1" applyFont="1" applyFill="1" applyBorder="1" applyAlignment="1">
      <alignment horizontal="left" vertical="top" wrapText="1"/>
    </xf>
    <xf numFmtId="0" fontId="4" fillId="3" borderId="1" xfId="0" applyFont="1" applyFill="1" applyBorder="1" applyAlignment="1">
      <alignment horizontal="center" vertical="top" wrapText="1"/>
    </xf>
    <xf numFmtId="0" fontId="3" fillId="4" borderId="1" xfId="0" applyFont="1" applyFill="1" applyBorder="1" applyAlignment="1">
      <alignment horizontal="center" wrapText="1"/>
    </xf>
    <xf numFmtId="17" fontId="4" fillId="7" borderId="4" xfId="0" applyNumberFormat="1" applyFont="1" applyFill="1" applyBorder="1" applyAlignment="1">
      <alignment vertical="top" wrapText="1"/>
    </xf>
    <xf numFmtId="17" fontId="4" fillId="7" borderId="2" xfId="0" applyNumberFormat="1" applyFont="1" applyFill="1" applyBorder="1" applyAlignment="1">
      <alignment horizontal="center" vertical="top" wrapText="1"/>
    </xf>
    <xf numFmtId="166" fontId="4" fillId="7" borderId="2" xfId="2" applyNumberFormat="1" applyFont="1" applyFill="1" applyBorder="1" applyAlignment="1">
      <alignment horizontal="center" vertical="top" wrapText="1"/>
    </xf>
    <xf numFmtId="166" fontId="4" fillId="7" borderId="9" xfId="2" applyNumberFormat="1" applyFont="1" applyFill="1" applyBorder="1" applyAlignment="1">
      <alignment horizontal="center" vertical="top" wrapText="1"/>
    </xf>
    <xf numFmtId="0" fontId="9" fillId="7" borderId="4" xfId="0" quotePrefix="1" applyFont="1" applyFill="1" applyBorder="1" applyAlignment="1">
      <alignment horizontal="left" vertical="top" wrapText="1"/>
    </xf>
    <xf numFmtId="0" fontId="9" fillId="7" borderId="4" xfId="0" applyFont="1" applyFill="1" applyBorder="1" applyAlignment="1">
      <alignment vertical="top" wrapText="1"/>
    </xf>
    <xf numFmtId="0" fontId="4" fillId="7" borderId="18" xfId="0" applyFont="1" applyFill="1" applyBorder="1" applyAlignment="1">
      <alignment vertical="top" wrapText="1"/>
    </xf>
    <xf numFmtId="17" fontId="4" fillId="7" borderId="3" xfId="0" applyNumberFormat="1" applyFont="1" applyFill="1" applyBorder="1" applyAlignment="1">
      <alignment horizontal="center" vertical="top" wrapText="1"/>
    </xf>
    <xf numFmtId="166" fontId="4" fillId="7" borderId="11" xfId="2" applyNumberFormat="1" applyFont="1" applyFill="1" applyBorder="1" applyAlignment="1">
      <alignment horizontal="center" vertical="top" wrapText="1"/>
    </xf>
    <xf numFmtId="166" fontId="4" fillId="7" borderId="3" xfId="2" applyNumberFormat="1" applyFont="1" applyFill="1" applyBorder="1" applyAlignment="1">
      <alignment horizontal="center" vertical="top" wrapText="1"/>
    </xf>
    <xf numFmtId="0" fontId="9" fillId="7" borderId="3" xfId="0" quotePrefix="1" applyFont="1" applyFill="1" applyBorder="1" applyAlignment="1">
      <alignment horizontal="left" vertical="top" wrapText="1"/>
    </xf>
    <xf numFmtId="0" fontId="9" fillId="7" borderId="3" xfId="0" applyFont="1" applyFill="1" applyBorder="1" applyAlignment="1">
      <alignment vertical="top" wrapText="1"/>
    </xf>
    <xf numFmtId="0" fontId="4" fillId="3" borderId="18" xfId="0" applyFont="1" applyFill="1" applyBorder="1" applyAlignment="1">
      <alignment horizontal="center" vertical="top" wrapText="1"/>
    </xf>
    <xf numFmtId="0" fontId="4" fillId="3" borderId="1" xfId="0" applyFont="1" applyFill="1" applyBorder="1" applyAlignment="1">
      <alignment vertical="top" wrapText="1"/>
    </xf>
    <xf numFmtId="0" fontId="4" fillId="3" borderId="37" xfId="0" applyFont="1" applyFill="1" applyBorder="1" applyAlignment="1">
      <alignment vertical="top" wrapText="1"/>
    </xf>
    <xf numFmtId="166" fontId="4" fillId="3" borderId="37" xfId="2" applyNumberFormat="1" applyFont="1" applyFill="1" applyBorder="1" applyAlignment="1">
      <alignment horizontal="center" vertical="top" wrapText="1"/>
    </xf>
    <xf numFmtId="166" fontId="14" fillId="3" borderId="37" xfId="2" applyNumberFormat="1" applyFont="1" applyFill="1" applyBorder="1" applyAlignment="1">
      <alignment horizontal="center" vertical="top"/>
    </xf>
    <xf numFmtId="0" fontId="4" fillId="3" borderId="1" xfId="0" applyFont="1" applyFill="1" applyBorder="1" applyAlignment="1">
      <alignment horizontal="left" vertical="top" wrapText="1"/>
    </xf>
    <xf numFmtId="0" fontId="15" fillId="3" borderId="41" xfId="0" applyFont="1" applyFill="1" applyBorder="1" applyAlignment="1">
      <alignment horizontal="left" vertical="top" wrapText="1"/>
    </xf>
    <xf numFmtId="0" fontId="0" fillId="0" borderId="6" xfId="0" applyBorder="1" applyAlignment="1">
      <alignment horizontal="center"/>
    </xf>
    <xf numFmtId="0" fontId="0" fillId="0" borderId="6" xfId="0" applyBorder="1"/>
    <xf numFmtId="0" fontId="0" fillId="0" borderId="6" xfId="0" applyBorder="1" applyAlignment="1">
      <alignment horizontal="left"/>
    </xf>
    <xf numFmtId="0" fontId="9" fillId="7" borderId="4" xfId="0" applyFont="1" applyFill="1" applyBorder="1" applyAlignment="1">
      <alignment horizontal="left" vertical="top" wrapText="1"/>
    </xf>
    <xf numFmtId="17" fontId="4" fillId="7" borderId="1" xfId="0" applyNumberFormat="1" applyFont="1" applyFill="1" applyBorder="1" applyAlignment="1">
      <alignment horizontal="left" vertical="top" wrapText="1"/>
    </xf>
    <xf numFmtId="0" fontId="10" fillId="4" borderId="32" xfId="0" applyNumberFormat="1" applyFont="1" applyFill="1" applyBorder="1" applyAlignment="1">
      <alignment horizontal="center" vertical="center" wrapText="1"/>
    </xf>
    <xf numFmtId="0" fontId="10" fillId="4" borderId="30" xfId="0" applyNumberFormat="1" applyFont="1" applyFill="1" applyBorder="1" applyAlignment="1">
      <alignment horizontal="center" vertical="center" wrapText="1"/>
    </xf>
    <xf numFmtId="0" fontId="10" fillId="4" borderId="27" xfId="0" applyFont="1" applyFill="1" applyBorder="1" applyAlignment="1">
      <alignment horizontal="center" wrapText="1"/>
    </xf>
    <xf numFmtId="0" fontId="10" fillId="4" borderId="28" xfId="0" applyFont="1" applyFill="1" applyBorder="1" applyAlignment="1">
      <alignment horizontal="center" wrapText="1"/>
    </xf>
    <xf numFmtId="0" fontId="10" fillId="4" borderId="31" xfId="0" applyNumberFormat="1" applyFont="1" applyFill="1" applyBorder="1" applyAlignment="1">
      <alignment horizontal="center" vertical="center" wrapText="1"/>
    </xf>
    <xf numFmtId="0" fontId="10" fillId="4" borderId="29" xfId="0" applyNumberFormat="1" applyFont="1" applyFill="1" applyBorder="1" applyAlignment="1">
      <alignment horizontal="center" vertical="center" wrapText="1"/>
    </xf>
    <xf numFmtId="0" fontId="5" fillId="10" borderId="20" xfId="0" applyFont="1" applyFill="1" applyBorder="1" applyAlignment="1">
      <alignment horizontal="left" vertical="top" wrapText="1"/>
    </xf>
    <xf numFmtId="0" fontId="5" fillId="10" borderId="19" xfId="0" applyFont="1" applyFill="1" applyBorder="1" applyAlignment="1">
      <alignment horizontal="left" vertical="top" wrapText="1"/>
    </xf>
    <xf numFmtId="9" fontId="6" fillId="11" borderId="13" xfId="1" quotePrefix="1" applyFont="1" applyFill="1" applyBorder="1" applyAlignment="1">
      <alignment horizontal="center" vertical="center" wrapText="1"/>
    </xf>
    <xf numFmtId="9" fontId="6" fillId="11" borderId="34" xfId="1" quotePrefix="1" applyFont="1" applyFill="1" applyBorder="1" applyAlignment="1">
      <alignment horizontal="center" vertical="center" wrapText="1"/>
    </xf>
    <xf numFmtId="0" fontId="5" fillId="4" borderId="20" xfId="0" applyFont="1" applyFill="1" applyBorder="1" applyAlignment="1">
      <alignment horizontal="left" vertical="top" wrapText="1"/>
    </xf>
    <xf numFmtId="0" fontId="5" fillId="4" borderId="19" xfId="0" applyFont="1" applyFill="1" applyBorder="1" applyAlignment="1">
      <alignment horizontal="left" vertical="top" wrapText="1"/>
    </xf>
    <xf numFmtId="0" fontId="13" fillId="4" borderId="8" xfId="0" applyFont="1" applyFill="1" applyBorder="1" applyAlignment="1">
      <alignment horizontal="center" wrapText="1"/>
    </xf>
    <xf numFmtId="0" fontId="13" fillId="4" borderId="6" xfId="0" applyFont="1" applyFill="1" applyBorder="1" applyAlignment="1">
      <alignment horizontal="center" wrapText="1"/>
    </xf>
    <xf numFmtId="0" fontId="3" fillId="4" borderId="15" xfId="0" applyFont="1" applyFill="1" applyBorder="1" applyAlignment="1">
      <alignment horizontal="center"/>
    </xf>
    <xf numFmtId="0" fontId="3" fillId="4" borderId="16" xfId="0" applyFont="1" applyFill="1" applyBorder="1" applyAlignment="1">
      <alignment horizontal="center"/>
    </xf>
    <xf numFmtId="0" fontId="3" fillId="4" borderId="17" xfId="0" applyFont="1" applyFill="1" applyBorder="1" applyAlignment="1">
      <alignment horizontal="center"/>
    </xf>
    <xf numFmtId="0" fontId="3" fillId="4" borderId="15" xfId="0" applyFont="1" applyFill="1" applyBorder="1" applyAlignment="1">
      <alignment horizontal="left"/>
    </xf>
    <xf numFmtId="0" fontId="3" fillId="4" borderId="16" xfId="0" applyFont="1" applyFill="1" applyBorder="1" applyAlignment="1">
      <alignment horizontal="left"/>
    </xf>
    <xf numFmtId="0" fontId="3" fillId="4" borderId="17" xfId="0" applyFont="1" applyFill="1" applyBorder="1" applyAlignment="1">
      <alignment horizontal="left"/>
    </xf>
    <xf numFmtId="0" fontId="8" fillId="7" borderId="2" xfId="0" applyFont="1" applyFill="1" applyBorder="1" applyAlignment="1">
      <alignment horizontal="left" vertical="top" wrapText="1"/>
    </xf>
    <xf numFmtId="0" fontId="8" fillId="7" borderId="3" xfId="0" applyFont="1" applyFill="1" applyBorder="1" applyAlignment="1">
      <alignment horizontal="left" vertical="top" wrapText="1"/>
    </xf>
    <xf numFmtId="0" fontId="8" fillId="7" borderId="4" xfId="0" applyFont="1" applyFill="1" applyBorder="1" applyAlignment="1">
      <alignment horizontal="left" vertical="top" wrapText="1"/>
    </xf>
    <xf numFmtId="0" fontId="8" fillId="2" borderId="2" xfId="0" applyFont="1" applyFill="1" applyBorder="1" applyAlignment="1">
      <alignment horizontal="left" vertical="top" wrapText="1"/>
    </xf>
    <xf numFmtId="0" fontId="8" fillId="2" borderId="3" xfId="0" applyFont="1" applyFill="1" applyBorder="1" applyAlignment="1">
      <alignment horizontal="left" vertical="top" wrapText="1"/>
    </xf>
    <xf numFmtId="0" fontId="8" fillId="2" borderId="4" xfId="0" applyFont="1" applyFill="1" applyBorder="1" applyAlignment="1">
      <alignment horizontal="left" vertical="top" wrapText="1"/>
    </xf>
    <xf numFmtId="0" fontId="3" fillId="4" borderId="2" xfId="0" applyFont="1" applyFill="1" applyBorder="1" applyAlignment="1">
      <alignment horizontal="center" wrapText="1"/>
    </xf>
    <xf numFmtId="0" fontId="0" fillId="0" borderId="3" xfId="0" applyBorder="1"/>
    <xf numFmtId="0" fontId="0" fillId="0" borderId="4" xfId="0" applyBorder="1"/>
    <xf numFmtId="0" fontId="3" fillId="4" borderId="8" xfId="0" applyFont="1" applyFill="1" applyBorder="1" applyAlignment="1">
      <alignment horizontal="center"/>
    </xf>
    <xf numFmtId="0" fontId="3" fillId="4" borderId="11" xfId="0" applyFont="1" applyFill="1" applyBorder="1" applyAlignment="1">
      <alignment horizontal="center"/>
    </xf>
    <xf numFmtId="0" fontId="3" fillId="4" borderId="9" xfId="0" applyFont="1" applyFill="1" applyBorder="1" applyAlignment="1">
      <alignment horizontal="center"/>
    </xf>
    <xf numFmtId="0" fontId="3" fillId="4" borderId="15" xfId="0" applyFont="1" applyFill="1" applyBorder="1" applyAlignment="1">
      <alignment horizontal="center" wrapText="1"/>
    </xf>
    <xf numFmtId="0" fontId="3" fillId="4" borderId="16" xfId="0" applyFont="1" applyFill="1" applyBorder="1" applyAlignment="1">
      <alignment horizontal="center" wrapText="1"/>
    </xf>
    <xf numFmtId="0" fontId="3" fillId="4" borderId="17" xfId="0" applyFont="1" applyFill="1" applyBorder="1" applyAlignment="1">
      <alignment horizontal="center" wrapText="1"/>
    </xf>
    <xf numFmtId="0" fontId="3" fillId="4" borderId="6" xfId="0" applyFont="1" applyFill="1" applyBorder="1" applyAlignment="1">
      <alignment horizontal="center"/>
    </xf>
    <xf numFmtId="0" fontId="3" fillId="4" borderId="39" xfId="0" applyFont="1" applyFill="1" applyBorder="1" applyAlignment="1">
      <alignment horizontal="center"/>
    </xf>
    <xf numFmtId="0" fontId="3" fillId="4" borderId="7" xfId="0" applyFont="1" applyFill="1" applyBorder="1" applyAlignment="1">
      <alignment horizontal="center"/>
    </xf>
    <xf numFmtId="0" fontId="3" fillId="4" borderId="5" xfId="0" applyFont="1" applyFill="1" applyBorder="1" applyAlignment="1">
      <alignment horizontal="center"/>
    </xf>
    <xf numFmtId="0" fontId="8" fillId="4" borderId="2" xfId="0" applyFont="1" applyFill="1" applyBorder="1" applyAlignment="1">
      <alignment horizontal="left" vertical="top" wrapText="1"/>
    </xf>
    <xf numFmtId="0" fontId="8" fillId="4" borderId="3" xfId="0" applyFont="1" applyFill="1" applyBorder="1" applyAlignment="1">
      <alignment horizontal="left" vertical="top" wrapText="1"/>
    </xf>
    <xf numFmtId="0" fontId="8" fillId="4" borderId="4" xfId="0" applyFont="1" applyFill="1" applyBorder="1" applyAlignment="1">
      <alignment horizontal="left" vertical="top" wrapText="1"/>
    </xf>
    <xf numFmtId="0" fontId="8" fillId="8" borderId="2" xfId="0" applyFont="1" applyFill="1" applyBorder="1" applyAlignment="1">
      <alignment horizontal="left" vertical="top" wrapText="1"/>
    </xf>
    <xf numFmtId="0" fontId="8" fillId="8" borderId="3" xfId="0" applyFont="1" applyFill="1" applyBorder="1" applyAlignment="1">
      <alignment horizontal="left" vertical="top" wrapText="1"/>
    </xf>
    <xf numFmtId="0" fontId="8" fillId="8" borderId="4" xfId="0" applyFont="1" applyFill="1" applyBorder="1" applyAlignment="1">
      <alignment horizontal="left" vertical="top" wrapText="1"/>
    </xf>
    <xf numFmtId="0" fontId="8" fillId="3" borderId="2" xfId="0" applyFont="1" applyFill="1" applyBorder="1" applyAlignment="1">
      <alignment horizontal="left" vertical="top" wrapText="1"/>
    </xf>
    <xf numFmtId="0" fontId="8" fillId="3" borderId="3" xfId="0" applyFont="1" applyFill="1" applyBorder="1" applyAlignment="1">
      <alignment horizontal="left" vertical="top" wrapText="1"/>
    </xf>
    <xf numFmtId="0" fontId="8" fillId="3" borderId="4" xfId="0" applyFont="1" applyFill="1" applyBorder="1" applyAlignment="1">
      <alignment horizontal="left" vertical="top" wrapText="1"/>
    </xf>
    <xf numFmtId="0" fontId="3" fillId="4" borderId="2" xfId="0" applyFont="1" applyFill="1" applyBorder="1" applyAlignment="1">
      <alignment horizontal="center"/>
    </xf>
    <xf numFmtId="0" fontId="3" fillId="4" borderId="3" xfId="0" applyFont="1" applyFill="1" applyBorder="1" applyAlignment="1">
      <alignment horizontal="center"/>
    </xf>
    <xf numFmtId="0" fontId="3" fillId="4" borderId="4" xfId="0" applyFont="1" applyFill="1" applyBorder="1" applyAlignment="1">
      <alignment horizontal="center"/>
    </xf>
    <xf numFmtId="0" fontId="3" fillId="4" borderId="39" xfId="0" applyFont="1" applyFill="1" applyBorder="1" applyAlignment="1">
      <alignment horizontal="center" wrapText="1"/>
    </xf>
    <xf numFmtId="0" fontId="3" fillId="4" borderId="40" xfId="0" applyFont="1" applyFill="1" applyBorder="1" applyAlignment="1">
      <alignment horizontal="center" wrapText="1"/>
    </xf>
    <xf numFmtId="0" fontId="3" fillId="4" borderId="5" xfId="0" applyFont="1" applyFill="1" applyBorder="1" applyAlignment="1">
      <alignment horizontal="center" wrapText="1"/>
    </xf>
  </cellXfs>
  <cellStyles count="3">
    <cellStyle name="Comma" xfId="2" builtinId="3"/>
    <cellStyle name="Normal" xfId="0" builtinId="0"/>
    <cellStyle name="Percent" xfId="1" builtinId="5"/>
  </cellStyles>
  <dxfs count="0"/>
  <tableStyles count="0" defaultTableStyle="TableStyleMedium9" defaultPivotStyle="PivotStyleLight16"/>
  <colors>
    <mruColors>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0"/>
  <sheetViews>
    <sheetView workbookViewId="0">
      <selection activeCell="F26" sqref="F26"/>
    </sheetView>
  </sheetViews>
  <sheetFormatPr defaultRowHeight="15" x14ac:dyDescent="0.25"/>
  <cols>
    <col min="1" max="1" width="27" bestFit="1" customWidth="1"/>
  </cols>
  <sheetData>
    <row r="1" spans="1:1" x14ac:dyDescent="0.25">
      <c r="A1" s="13" t="s">
        <v>11</v>
      </c>
    </row>
    <row r="2" spans="1:1" x14ac:dyDescent="0.25">
      <c r="A2" s="13" t="s">
        <v>12</v>
      </c>
    </row>
    <row r="3" spans="1:1" x14ac:dyDescent="0.25">
      <c r="A3" s="13" t="s">
        <v>13</v>
      </c>
    </row>
    <row r="4" spans="1:1" x14ac:dyDescent="0.25">
      <c r="A4" s="13" t="s">
        <v>10</v>
      </c>
    </row>
    <row r="5" spans="1:1" x14ac:dyDescent="0.25">
      <c r="A5" s="13" t="s">
        <v>14</v>
      </c>
    </row>
    <row r="6" spans="1:1" x14ac:dyDescent="0.25">
      <c r="A6" s="13" t="s">
        <v>15</v>
      </c>
    </row>
    <row r="7" spans="1:1" x14ac:dyDescent="0.25">
      <c r="A7" s="13" t="s">
        <v>16</v>
      </c>
    </row>
    <row r="8" spans="1:1" x14ac:dyDescent="0.25">
      <c r="A8" s="13" t="s">
        <v>17</v>
      </c>
    </row>
    <row r="9" spans="1:1" x14ac:dyDescent="0.25">
      <c r="A9" s="13" t="s">
        <v>18</v>
      </c>
    </row>
    <row r="10" spans="1:1" x14ac:dyDescent="0.25">
      <c r="A10" s="13" t="s">
        <v>19</v>
      </c>
    </row>
    <row r="11" spans="1:1" x14ac:dyDescent="0.25">
      <c r="A11" s="13" t="s">
        <v>20</v>
      </c>
    </row>
    <row r="12" spans="1:1" x14ac:dyDescent="0.25">
      <c r="A12" s="13" t="s">
        <v>21</v>
      </c>
    </row>
    <row r="13" spans="1:1" x14ac:dyDescent="0.25">
      <c r="A13" s="13" t="s">
        <v>22</v>
      </c>
    </row>
    <row r="14" spans="1:1" x14ac:dyDescent="0.25">
      <c r="A14" s="13" t="s">
        <v>23</v>
      </c>
    </row>
    <row r="15" spans="1:1" x14ac:dyDescent="0.25">
      <c r="A15" s="13" t="s">
        <v>24</v>
      </c>
    </row>
    <row r="16" spans="1:1" x14ac:dyDescent="0.25">
      <c r="A16" s="13" t="s">
        <v>25</v>
      </c>
    </row>
    <row r="17" spans="1:1" x14ac:dyDescent="0.25">
      <c r="A17" s="13" t="s">
        <v>26</v>
      </c>
    </row>
    <row r="18" spans="1:1" x14ac:dyDescent="0.25">
      <c r="A18" s="13" t="s">
        <v>27</v>
      </c>
    </row>
    <row r="19" spans="1:1" x14ac:dyDescent="0.25">
      <c r="A19" s="13" t="s">
        <v>28</v>
      </c>
    </row>
    <row r="20" spans="1:1" x14ac:dyDescent="0.25">
      <c r="A20" s="13" t="s">
        <v>29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26" sqref="F26"/>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zoomScale="85" zoomScaleNormal="85" workbookViewId="0">
      <pane xSplit="1" ySplit="4" topLeftCell="B20" activePane="bottomRight" state="frozen"/>
      <selection activeCell="F26" sqref="F26"/>
      <selection pane="topRight" activeCell="F26" sqref="F26"/>
      <selection pane="bottomLeft" activeCell="F26" sqref="F26"/>
      <selection pane="bottomRight" activeCell="F26" sqref="F26"/>
    </sheetView>
  </sheetViews>
  <sheetFormatPr defaultRowHeight="15" x14ac:dyDescent="0.25"/>
  <cols>
    <col min="1" max="1" width="20.140625" hidden="1" customWidth="1"/>
    <col min="2" max="2" width="24.5703125" customWidth="1"/>
    <col min="3" max="3" width="10" customWidth="1"/>
    <col min="4" max="4" width="27" customWidth="1"/>
    <col min="5" max="5" width="7.140625" hidden="1" customWidth="1"/>
    <col min="6" max="6" width="10.140625" hidden="1" customWidth="1"/>
    <col min="7" max="7" width="8.42578125" hidden="1" customWidth="1"/>
    <col min="8" max="8" width="6.7109375" hidden="1" customWidth="1"/>
    <col min="9" max="12" width="6.7109375" customWidth="1"/>
    <col min="13" max="13" width="9.140625" customWidth="1"/>
    <col min="14" max="14" width="16.140625" hidden="1" customWidth="1"/>
    <col min="15" max="15" width="17.42578125" hidden="1" customWidth="1"/>
    <col min="16" max="16" width="16.140625" hidden="1" customWidth="1"/>
  </cols>
  <sheetData>
    <row r="1" spans="1:17" x14ac:dyDescent="0.25">
      <c r="B1" t="s">
        <v>115</v>
      </c>
    </row>
    <row r="2" spans="1:17" ht="15.75" thickBot="1" x14ac:dyDescent="0.3"/>
    <row r="3" spans="1:17" ht="24.6" customHeight="1" thickBot="1" x14ac:dyDescent="0.3">
      <c r="A3" s="60" t="s">
        <v>0</v>
      </c>
      <c r="B3" s="146" t="s">
        <v>1</v>
      </c>
      <c r="C3" s="146" t="s">
        <v>2</v>
      </c>
      <c r="D3" s="146" t="s">
        <v>114</v>
      </c>
      <c r="E3" s="148" t="s">
        <v>113</v>
      </c>
      <c r="F3" s="149"/>
      <c r="G3" s="149"/>
      <c r="H3" s="149"/>
      <c r="I3" s="158" t="s">
        <v>112</v>
      </c>
      <c r="J3" s="159"/>
      <c r="K3" s="159"/>
      <c r="L3" s="159"/>
      <c r="M3" s="154" t="s">
        <v>111</v>
      </c>
      <c r="N3" s="146" t="s">
        <v>110</v>
      </c>
      <c r="O3" s="150" t="s">
        <v>3</v>
      </c>
      <c r="P3" s="146" t="s">
        <v>4</v>
      </c>
    </row>
    <row r="4" spans="1:17" ht="36.75" thickBot="1" x14ac:dyDescent="0.3">
      <c r="A4" s="59"/>
      <c r="B4" s="147"/>
      <c r="C4" s="147"/>
      <c r="D4" s="147"/>
      <c r="E4" s="58" t="s">
        <v>109</v>
      </c>
      <c r="F4" s="58" t="s">
        <v>5</v>
      </c>
      <c r="G4" s="58" t="s">
        <v>6</v>
      </c>
      <c r="H4" s="57" t="s">
        <v>7</v>
      </c>
      <c r="I4" s="56" t="s">
        <v>108</v>
      </c>
      <c r="J4" s="55" t="s">
        <v>107</v>
      </c>
      <c r="K4" s="55" t="s">
        <v>106</v>
      </c>
      <c r="L4" s="73" t="s">
        <v>105</v>
      </c>
      <c r="M4" s="155"/>
      <c r="N4" s="147"/>
      <c r="O4" s="151"/>
      <c r="P4" s="147"/>
    </row>
    <row r="5" spans="1:17" ht="45" x14ac:dyDescent="0.25">
      <c r="A5" s="52" t="s">
        <v>104</v>
      </c>
      <c r="B5" s="54" t="s">
        <v>31</v>
      </c>
      <c r="C5" s="41" t="s">
        <v>32</v>
      </c>
      <c r="D5" s="41" t="s">
        <v>103</v>
      </c>
      <c r="E5" s="41">
        <v>0.1</v>
      </c>
      <c r="F5" s="41">
        <v>2</v>
      </c>
      <c r="G5" s="41">
        <v>2</v>
      </c>
      <c r="H5" s="53">
        <f t="shared" ref="H5:H21" si="0">SUM(E5:G5)</f>
        <v>4.0999999999999996</v>
      </c>
      <c r="I5" s="50">
        <v>1</v>
      </c>
      <c r="J5" s="41">
        <v>2</v>
      </c>
      <c r="K5" s="41">
        <v>2</v>
      </c>
      <c r="L5" s="72">
        <f t="shared" ref="L5:L14" si="1">SUM(I5:K5)</f>
        <v>5</v>
      </c>
      <c r="M5" s="70">
        <v>100</v>
      </c>
      <c r="N5" s="41" t="s">
        <v>102</v>
      </c>
      <c r="O5" s="40" t="s">
        <v>101</v>
      </c>
      <c r="P5" s="41" t="s">
        <v>132</v>
      </c>
    </row>
    <row r="6" spans="1:17" ht="45" x14ac:dyDescent="0.25">
      <c r="A6" s="52"/>
      <c r="B6" s="49"/>
      <c r="C6" s="41" t="s">
        <v>52</v>
      </c>
      <c r="D6" s="41" t="s">
        <v>100</v>
      </c>
      <c r="E6" s="41">
        <v>3</v>
      </c>
      <c r="F6" s="41">
        <v>1</v>
      </c>
      <c r="G6" s="41">
        <v>0</v>
      </c>
      <c r="H6" s="53">
        <f t="shared" si="0"/>
        <v>4</v>
      </c>
      <c r="I6" s="50">
        <v>3</v>
      </c>
      <c r="J6" s="41">
        <v>1</v>
      </c>
      <c r="K6" s="41">
        <v>0</v>
      </c>
      <c r="L6" s="53">
        <f t="shared" si="1"/>
        <v>4</v>
      </c>
      <c r="M6" s="70">
        <v>0</v>
      </c>
      <c r="N6" s="41" t="s">
        <v>99</v>
      </c>
      <c r="O6" s="40" t="s">
        <v>98</v>
      </c>
      <c r="P6" s="41" t="s">
        <v>131</v>
      </c>
      <c r="Q6" s="49" t="s">
        <v>133</v>
      </c>
    </row>
    <row r="7" spans="1:17" ht="45" x14ac:dyDescent="0.25">
      <c r="A7" s="52"/>
      <c r="B7" s="51" t="s">
        <v>97</v>
      </c>
      <c r="C7" s="41" t="s">
        <v>30</v>
      </c>
      <c r="D7" s="41" t="s">
        <v>92</v>
      </c>
      <c r="E7" s="45">
        <v>0.1</v>
      </c>
      <c r="F7" s="45">
        <v>2</v>
      </c>
      <c r="G7" s="45">
        <v>0</v>
      </c>
      <c r="H7" s="44">
        <f t="shared" si="0"/>
        <v>2.1</v>
      </c>
      <c r="I7" s="50">
        <v>0.1</v>
      </c>
      <c r="J7" s="42">
        <v>1</v>
      </c>
      <c r="K7" s="42">
        <v>0</v>
      </c>
      <c r="L7" s="53">
        <f t="shared" si="1"/>
        <v>1.1000000000000001</v>
      </c>
      <c r="M7" s="70">
        <v>0</v>
      </c>
      <c r="N7" s="41" t="s">
        <v>96</v>
      </c>
      <c r="O7" s="40" t="s">
        <v>90</v>
      </c>
      <c r="P7" s="41"/>
      <c r="Q7" t="s">
        <v>134</v>
      </c>
    </row>
    <row r="8" spans="1:17" ht="33.75" x14ac:dyDescent="0.25">
      <c r="A8" s="26"/>
      <c r="B8" s="48"/>
      <c r="C8" s="41" t="s">
        <v>18</v>
      </c>
      <c r="D8" s="41" t="s">
        <v>92</v>
      </c>
      <c r="E8" s="45">
        <v>0.1</v>
      </c>
      <c r="F8" s="45">
        <v>1</v>
      </c>
      <c r="G8" s="45">
        <v>0</v>
      </c>
      <c r="H8" s="44">
        <f t="shared" si="0"/>
        <v>1.1000000000000001</v>
      </c>
      <c r="I8" s="50">
        <v>0.1</v>
      </c>
      <c r="J8" s="42">
        <v>1</v>
      </c>
      <c r="K8" s="42">
        <v>0</v>
      </c>
      <c r="L8" s="53">
        <f t="shared" si="1"/>
        <v>1.1000000000000001</v>
      </c>
      <c r="M8" s="70">
        <v>100</v>
      </c>
      <c r="N8" s="41" t="s">
        <v>95</v>
      </c>
      <c r="O8" s="40" t="s">
        <v>90</v>
      </c>
      <c r="P8" s="41" t="s">
        <v>130</v>
      </c>
    </row>
    <row r="9" spans="1:17" ht="45" x14ac:dyDescent="0.25">
      <c r="A9" s="26"/>
      <c r="B9" s="48"/>
      <c r="C9" s="41" t="s">
        <v>45</v>
      </c>
      <c r="D9" s="41" t="s">
        <v>94</v>
      </c>
      <c r="E9" s="45">
        <v>0.1</v>
      </c>
      <c r="F9" s="45">
        <v>1</v>
      </c>
      <c r="G9" s="45">
        <v>0</v>
      </c>
      <c r="H9" s="44">
        <f t="shared" si="0"/>
        <v>1.1000000000000001</v>
      </c>
      <c r="I9" s="43">
        <v>0.1</v>
      </c>
      <c r="J9" s="45">
        <v>1</v>
      </c>
      <c r="K9" s="45">
        <v>2</v>
      </c>
      <c r="L9" s="44">
        <f t="shared" si="1"/>
        <v>3.1</v>
      </c>
      <c r="M9" s="70">
        <v>0</v>
      </c>
      <c r="N9" s="41" t="s">
        <v>81</v>
      </c>
      <c r="O9" s="40" t="s">
        <v>93</v>
      </c>
      <c r="P9" s="41" t="s">
        <v>129</v>
      </c>
      <c r="Q9" s="49" t="s">
        <v>135</v>
      </c>
    </row>
    <row r="10" spans="1:17" ht="33.75" x14ac:dyDescent="0.25">
      <c r="A10" s="26"/>
      <c r="B10" s="48"/>
      <c r="C10" s="49" t="s">
        <v>19</v>
      </c>
      <c r="D10" s="41" t="s">
        <v>92</v>
      </c>
      <c r="E10" s="45">
        <v>0.1</v>
      </c>
      <c r="F10" s="45">
        <v>1</v>
      </c>
      <c r="G10" s="45">
        <v>0</v>
      </c>
      <c r="H10" s="44">
        <f t="shared" si="0"/>
        <v>1.1000000000000001</v>
      </c>
      <c r="I10" s="43">
        <v>0.1</v>
      </c>
      <c r="J10" s="45">
        <v>2</v>
      </c>
      <c r="K10" s="45">
        <v>0</v>
      </c>
      <c r="L10" s="44">
        <f t="shared" si="1"/>
        <v>2.1</v>
      </c>
      <c r="M10" s="70">
        <v>100</v>
      </c>
      <c r="N10" s="41" t="s">
        <v>91</v>
      </c>
      <c r="O10" s="40" t="s">
        <v>90</v>
      </c>
      <c r="P10" s="41" t="s">
        <v>128</v>
      </c>
    </row>
    <row r="11" spans="1:17" ht="33.75" customHeight="1" x14ac:dyDescent="0.25">
      <c r="A11" s="26"/>
      <c r="B11" s="48"/>
      <c r="C11" s="41" t="s">
        <v>28</v>
      </c>
      <c r="D11" s="41" t="s">
        <v>89</v>
      </c>
      <c r="E11" s="45">
        <v>0.1</v>
      </c>
      <c r="F11" s="45">
        <v>2</v>
      </c>
      <c r="G11" s="45">
        <v>3</v>
      </c>
      <c r="H11" s="44">
        <f t="shared" si="0"/>
        <v>5.0999999999999996</v>
      </c>
      <c r="I11" s="43">
        <v>0.1</v>
      </c>
      <c r="J11" s="42">
        <v>2.5</v>
      </c>
      <c r="K11" s="42">
        <v>3</v>
      </c>
      <c r="L11" s="44">
        <f t="shared" si="1"/>
        <v>5.6</v>
      </c>
      <c r="M11" s="71">
        <f>1.5/4.6</f>
        <v>0.32608695652173914</v>
      </c>
      <c r="N11" s="41" t="s">
        <v>88</v>
      </c>
      <c r="O11" s="40" t="s">
        <v>87</v>
      </c>
      <c r="P11" s="41"/>
      <c r="Q11" s="49" t="s">
        <v>136</v>
      </c>
    </row>
    <row r="12" spans="1:17" ht="33.75" customHeight="1" x14ac:dyDescent="0.25">
      <c r="A12" s="26"/>
      <c r="B12" s="48"/>
      <c r="C12" s="41" t="s">
        <v>86</v>
      </c>
      <c r="D12" s="41" t="s">
        <v>85</v>
      </c>
      <c r="E12" s="45">
        <v>0.1</v>
      </c>
      <c r="F12" s="45">
        <v>1</v>
      </c>
      <c r="G12" s="45">
        <v>0</v>
      </c>
      <c r="H12" s="44">
        <f t="shared" si="0"/>
        <v>1.1000000000000001</v>
      </c>
      <c r="I12" s="43">
        <v>0.1</v>
      </c>
      <c r="J12" s="45">
        <v>1</v>
      </c>
      <c r="K12" s="45">
        <v>0</v>
      </c>
      <c r="L12" s="44">
        <f t="shared" si="1"/>
        <v>1.1000000000000001</v>
      </c>
      <c r="M12" s="70">
        <v>0</v>
      </c>
      <c r="N12" s="41" t="s">
        <v>84</v>
      </c>
      <c r="O12" s="40" t="s">
        <v>83</v>
      </c>
      <c r="P12" s="41"/>
      <c r="Q12" s="49" t="s">
        <v>133</v>
      </c>
    </row>
    <row r="13" spans="1:17" ht="48" customHeight="1" x14ac:dyDescent="0.25">
      <c r="A13" s="47"/>
      <c r="B13" s="48"/>
      <c r="C13" s="41" t="s">
        <v>11</v>
      </c>
      <c r="D13" s="41" t="s">
        <v>82</v>
      </c>
      <c r="E13" s="45">
        <v>0.1</v>
      </c>
      <c r="F13" s="45">
        <v>1</v>
      </c>
      <c r="G13" s="45">
        <v>0</v>
      </c>
      <c r="H13" s="44">
        <f t="shared" si="0"/>
        <v>1.1000000000000001</v>
      </c>
      <c r="I13" s="43">
        <v>0.1</v>
      </c>
      <c r="J13" s="45">
        <v>1</v>
      </c>
      <c r="K13" s="45">
        <v>0</v>
      </c>
      <c r="L13" s="44">
        <f t="shared" si="1"/>
        <v>1.1000000000000001</v>
      </c>
      <c r="M13" s="70">
        <v>0</v>
      </c>
      <c r="N13" s="41" t="s">
        <v>81</v>
      </c>
      <c r="O13" s="40" t="s">
        <v>80</v>
      </c>
      <c r="P13" s="41"/>
      <c r="Q13" s="41" t="s">
        <v>137</v>
      </c>
    </row>
    <row r="14" spans="1:17" ht="60.75" customHeight="1" x14ac:dyDescent="0.25">
      <c r="A14" s="47"/>
      <c r="B14" s="48"/>
      <c r="C14" s="41" t="s">
        <v>10</v>
      </c>
      <c r="D14" s="41" t="s">
        <v>79</v>
      </c>
      <c r="E14" s="45">
        <v>0.1</v>
      </c>
      <c r="F14" s="45">
        <v>2</v>
      </c>
      <c r="G14" s="45">
        <v>2</v>
      </c>
      <c r="H14" s="44">
        <f t="shared" si="0"/>
        <v>4.0999999999999996</v>
      </c>
      <c r="I14" s="43">
        <v>0.1</v>
      </c>
      <c r="J14" s="42">
        <v>1</v>
      </c>
      <c r="K14" s="42">
        <v>0</v>
      </c>
      <c r="L14" s="44">
        <f t="shared" si="1"/>
        <v>1.1000000000000001</v>
      </c>
      <c r="M14" s="71">
        <f>0.5/L14</f>
        <v>0.45454545454545453</v>
      </c>
      <c r="N14" s="41" t="s">
        <v>78</v>
      </c>
      <c r="O14" s="40" t="s">
        <v>75</v>
      </c>
      <c r="P14" s="41" t="s">
        <v>127</v>
      </c>
      <c r="Q14" s="49" t="s">
        <v>138</v>
      </c>
    </row>
    <row r="15" spans="1:17" ht="51.75" customHeight="1" x14ac:dyDescent="0.25">
      <c r="A15" s="47"/>
      <c r="B15" s="46"/>
      <c r="C15" s="41" t="s">
        <v>77</v>
      </c>
      <c r="D15" s="41" t="s">
        <v>76</v>
      </c>
      <c r="E15" s="45">
        <v>0.1</v>
      </c>
      <c r="F15" s="45">
        <v>1</v>
      </c>
      <c r="G15" s="45">
        <v>0</v>
      </c>
      <c r="H15" s="44">
        <f t="shared" si="0"/>
        <v>1.1000000000000001</v>
      </c>
      <c r="I15" s="43">
        <v>0</v>
      </c>
      <c r="J15" s="42">
        <v>0</v>
      </c>
      <c r="K15" s="42">
        <v>0</v>
      </c>
      <c r="L15" s="44">
        <v>0</v>
      </c>
      <c r="M15" s="70">
        <v>0</v>
      </c>
      <c r="N15" s="41" t="s">
        <v>125</v>
      </c>
      <c r="O15" s="40" t="s">
        <v>75</v>
      </c>
      <c r="P15" s="41"/>
    </row>
    <row r="16" spans="1:17" ht="45" x14ac:dyDescent="0.25">
      <c r="A16" s="39"/>
      <c r="B16" s="152" t="s">
        <v>74</v>
      </c>
      <c r="C16" s="35" t="s">
        <v>73</v>
      </c>
      <c r="D16" s="35" t="s">
        <v>72</v>
      </c>
      <c r="E16" s="37">
        <v>0.1</v>
      </c>
      <c r="F16" s="37">
        <v>0</v>
      </c>
      <c r="G16" s="37">
        <v>1</v>
      </c>
      <c r="H16" s="36">
        <f t="shared" si="0"/>
        <v>1.1000000000000001</v>
      </c>
      <c r="I16" s="37">
        <v>0.1</v>
      </c>
      <c r="J16" s="37">
        <v>0</v>
      </c>
      <c r="K16" s="37">
        <v>1</v>
      </c>
      <c r="L16" s="36">
        <f>SUM(I16:K16)</f>
        <v>1.1000000000000001</v>
      </c>
      <c r="M16" s="68">
        <v>0</v>
      </c>
      <c r="N16" s="35" t="s">
        <v>47</v>
      </c>
      <c r="O16" s="34" t="s">
        <v>71</v>
      </c>
      <c r="P16" s="35" t="s">
        <v>126</v>
      </c>
      <c r="Q16" s="74" t="s">
        <v>139</v>
      </c>
    </row>
    <row r="17" spans="1:17" ht="48" customHeight="1" x14ac:dyDescent="0.25">
      <c r="A17" s="33"/>
      <c r="B17" s="153"/>
      <c r="C17" s="35" t="s">
        <v>70</v>
      </c>
      <c r="D17" s="35" t="s">
        <v>69</v>
      </c>
      <c r="E17" s="37">
        <v>0.1</v>
      </c>
      <c r="F17" s="37">
        <v>0</v>
      </c>
      <c r="G17" s="37">
        <v>1</v>
      </c>
      <c r="H17" s="36">
        <f t="shared" si="0"/>
        <v>1.1000000000000001</v>
      </c>
      <c r="I17" s="69">
        <v>0</v>
      </c>
      <c r="J17" s="68">
        <v>0</v>
      </c>
      <c r="K17" s="68">
        <v>0</v>
      </c>
      <c r="L17" s="36">
        <v>0</v>
      </c>
      <c r="M17" s="68">
        <v>0</v>
      </c>
      <c r="N17" s="35" t="s">
        <v>125</v>
      </c>
      <c r="O17" s="34" t="s">
        <v>68</v>
      </c>
      <c r="P17" s="35" t="s">
        <v>124</v>
      </c>
    </row>
    <row r="18" spans="1:17" ht="72" customHeight="1" x14ac:dyDescent="0.25">
      <c r="A18" s="33"/>
      <c r="B18" s="153"/>
      <c r="C18" s="35" t="s">
        <v>18</v>
      </c>
      <c r="D18" s="35" t="s">
        <v>67</v>
      </c>
      <c r="E18" s="37">
        <v>0.1</v>
      </c>
      <c r="F18" s="37">
        <v>1</v>
      </c>
      <c r="G18" s="37">
        <v>0</v>
      </c>
      <c r="H18" s="36">
        <f t="shared" si="0"/>
        <v>1.1000000000000001</v>
      </c>
      <c r="I18" s="37">
        <v>0.1</v>
      </c>
      <c r="J18" s="37">
        <v>1</v>
      </c>
      <c r="K18" s="37">
        <v>0</v>
      </c>
      <c r="L18" s="36">
        <f t="shared" ref="L18:L23" si="2">SUM(I18:K18)</f>
        <v>1.1000000000000001</v>
      </c>
      <c r="M18" s="68">
        <v>0</v>
      </c>
      <c r="N18" s="35" t="s">
        <v>47</v>
      </c>
      <c r="O18" s="34" t="s">
        <v>66</v>
      </c>
      <c r="P18" s="35"/>
      <c r="Q18" s="49" t="s">
        <v>136</v>
      </c>
    </row>
    <row r="19" spans="1:17" ht="63" customHeight="1" x14ac:dyDescent="0.25">
      <c r="A19" s="33"/>
      <c r="B19" s="153"/>
      <c r="C19" s="35" t="s">
        <v>30</v>
      </c>
      <c r="D19" s="35" t="s">
        <v>65</v>
      </c>
      <c r="E19" s="37">
        <v>0.1</v>
      </c>
      <c r="F19" s="37">
        <v>1</v>
      </c>
      <c r="G19" s="37">
        <v>0</v>
      </c>
      <c r="H19" s="36">
        <f t="shared" si="0"/>
        <v>1.1000000000000001</v>
      </c>
      <c r="I19" s="37">
        <v>0.1</v>
      </c>
      <c r="J19" s="37">
        <v>1</v>
      </c>
      <c r="K19" s="37">
        <v>0</v>
      </c>
      <c r="L19" s="36">
        <f t="shared" si="2"/>
        <v>1.1000000000000001</v>
      </c>
      <c r="M19" s="68">
        <v>0</v>
      </c>
      <c r="N19" s="35" t="s">
        <v>47</v>
      </c>
      <c r="O19" s="34" t="s">
        <v>64</v>
      </c>
      <c r="P19" s="35"/>
      <c r="Q19" s="49" t="s">
        <v>136</v>
      </c>
    </row>
    <row r="20" spans="1:17" ht="33.75" x14ac:dyDescent="0.25">
      <c r="A20" s="33"/>
      <c r="B20" s="153"/>
      <c r="C20" s="35" t="s">
        <v>10</v>
      </c>
      <c r="D20" s="35" t="s">
        <v>63</v>
      </c>
      <c r="E20" s="37">
        <v>0.1</v>
      </c>
      <c r="F20" s="37">
        <v>0</v>
      </c>
      <c r="G20" s="37">
        <v>2</v>
      </c>
      <c r="H20" s="36">
        <f t="shared" si="0"/>
        <v>2.1</v>
      </c>
      <c r="I20" s="37">
        <v>0.1</v>
      </c>
      <c r="J20" s="37">
        <v>0</v>
      </c>
      <c r="K20" s="37">
        <v>2</v>
      </c>
      <c r="L20" s="36">
        <f t="shared" si="2"/>
        <v>2.1</v>
      </c>
      <c r="M20" s="36">
        <v>0</v>
      </c>
      <c r="N20" s="35" t="s">
        <v>47</v>
      </c>
      <c r="O20" s="34" t="s">
        <v>62</v>
      </c>
      <c r="P20" s="35"/>
      <c r="Q20" s="74" t="s">
        <v>134</v>
      </c>
    </row>
    <row r="21" spans="1:17" ht="56.25" x14ac:dyDescent="0.25">
      <c r="A21" s="33"/>
      <c r="B21" s="38"/>
      <c r="C21" s="35" t="s">
        <v>20</v>
      </c>
      <c r="D21" s="35" t="s">
        <v>61</v>
      </c>
      <c r="E21" s="37"/>
      <c r="F21" s="37"/>
      <c r="G21" s="37"/>
      <c r="H21" s="36">
        <f t="shared" si="0"/>
        <v>0</v>
      </c>
      <c r="I21" s="37">
        <v>0.1</v>
      </c>
      <c r="J21" s="37">
        <v>3</v>
      </c>
      <c r="K21" s="37">
        <v>2</v>
      </c>
      <c r="L21" s="36">
        <f t="shared" si="2"/>
        <v>5.0999999999999996</v>
      </c>
      <c r="M21" s="67">
        <f>0.5/5.1*100</f>
        <v>9.8039215686274517</v>
      </c>
      <c r="N21" s="35" t="s">
        <v>60</v>
      </c>
      <c r="O21" s="34" t="s">
        <v>57</v>
      </c>
      <c r="P21" s="35" t="s">
        <v>123</v>
      </c>
      <c r="Q21" s="74" t="s">
        <v>138</v>
      </c>
    </row>
    <row r="22" spans="1:17" ht="33.75" x14ac:dyDescent="0.25">
      <c r="A22" s="33"/>
      <c r="B22" s="38"/>
      <c r="C22" s="35" t="s">
        <v>52</v>
      </c>
      <c r="D22" s="35" t="s">
        <v>59</v>
      </c>
      <c r="E22" s="37"/>
      <c r="F22" s="37"/>
      <c r="G22" s="37"/>
      <c r="H22" s="36"/>
      <c r="I22" s="37">
        <v>3</v>
      </c>
      <c r="J22" s="37">
        <v>1</v>
      </c>
      <c r="K22" s="37">
        <v>0</v>
      </c>
      <c r="L22" s="36">
        <f t="shared" si="2"/>
        <v>4</v>
      </c>
      <c r="M22" s="67">
        <v>0</v>
      </c>
      <c r="N22" s="35" t="s">
        <v>58</v>
      </c>
      <c r="O22" s="34" t="s">
        <v>57</v>
      </c>
      <c r="P22" s="35" t="s">
        <v>122</v>
      </c>
      <c r="Q22" s="74" t="s">
        <v>50</v>
      </c>
    </row>
    <row r="23" spans="1:17" ht="45" x14ac:dyDescent="0.25">
      <c r="A23" s="32"/>
      <c r="B23" s="156" t="s">
        <v>56</v>
      </c>
      <c r="C23" s="29" t="s">
        <v>52</v>
      </c>
      <c r="D23" s="29" t="s">
        <v>55</v>
      </c>
      <c r="E23" s="30">
        <v>0.1</v>
      </c>
      <c r="F23" s="30">
        <v>1</v>
      </c>
      <c r="G23" s="30">
        <v>0</v>
      </c>
      <c r="H23" s="31">
        <f>SUM(E23:G23)</f>
        <v>1.1000000000000001</v>
      </c>
      <c r="I23" s="30">
        <v>0.1</v>
      </c>
      <c r="J23" s="30">
        <v>1</v>
      </c>
      <c r="K23" s="30">
        <v>0</v>
      </c>
      <c r="L23" s="31">
        <f t="shared" si="2"/>
        <v>1.1000000000000001</v>
      </c>
      <c r="M23" s="65">
        <v>100</v>
      </c>
      <c r="N23" s="29" t="s">
        <v>54</v>
      </c>
      <c r="O23" s="28" t="s">
        <v>53</v>
      </c>
      <c r="P23" s="29"/>
    </row>
    <row r="24" spans="1:17" ht="45" x14ac:dyDescent="0.25">
      <c r="A24" s="32"/>
      <c r="B24" s="157"/>
      <c r="C24" s="29" t="s">
        <v>52</v>
      </c>
      <c r="D24" s="29" t="s">
        <v>51</v>
      </c>
      <c r="E24" s="30">
        <v>0.1</v>
      </c>
      <c r="F24" s="30">
        <v>1</v>
      </c>
      <c r="G24" s="30">
        <v>1</v>
      </c>
      <c r="H24" s="31">
        <f>SUM(E24:G24)</f>
        <v>2.1</v>
      </c>
      <c r="I24" s="66"/>
      <c r="J24" s="65"/>
      <c r="K24" s="65"/>
      <c r="L24" s="31"/>
      <c r="M24" s="65"/>
      <c r="N24" s="29" t="s">
        <v>121</v>
      </c>
      <c r="O24" s="28" t="s">
        <v>49</v>
      </c>
      <c r="P24" s="29" t="s">
        <v>120</v>
      </c>
    </row>
    <row r="25" spans="1:17" ht="22.5" x14ac:dyDescent="0.25">
      <c r="A25" s="32"/>
      <c r="B25" s="157"/>
      <c r="C25" s="29" t="s">
        <v>18</v>
      </c>
      <c r="D25" s="29" t="s">
        <v>48</v>
      </c>
      <c r="E25" s="30">
        <v>0.1</v>
      </c>
      <c r="F25" s="30">
        <v>1</v>
      </c>
      <c r="G25" s="30">
        <v>0</v>
      </c>
      <c r="H25" s="31">
        <f>SUM(E25:G25)</f>
        <v>1.1000000000000001</v>
      </c>
      <c r="I25" s="30">
        <v>0.1</v>
      </c>
      <c r="J25" s="30">
        <v>1</v>
      </c>
      <c r="K25" s="30">
        <v>0</v>
      </c>
      <c r="L25" s="31">
        <f>SUM(I25:K25)</f>
        <v>1.1000000000000001</v>
      </c>
      <c r="M25" s="65">
        <v>0</v>
      </c>
      <c r="N25" s="29" t="s">
        <v>47</v>
      </c>
      <c r="O25" s="28" t="s">
        <v>46</v>
      </c>
      <c r="P25" s="29"/>
      <c r="Q25" s="49" t="s">
        <v>136</v>
      </c>
    </row>
    <row r="26" spans="1:17" ht="40.5" customHeight="1" x14ac:dyDescent="0.25">
      <c r="A26" s="32"/>
      <c r="B26" s="157"/>
      <c r="C26" s="29" t="s">
        <v>45</v>
      </c>
      <c r="D26" s="29" t="s">
        <v>44</v>
      </c>
      <c r="E26" s="30">
        <v>0.1</v>
      </c>
      <c r="F26" s="30">
        <v>1</v>
      </c>
      <c r="G26" s="30">
        <v>2</v>
      </c>
      <c r="H26" s="31">
        <f>SUM(E26:G26)</f>
        <v>3.1</v>
      </c>
      <c r="I26" s="30">
        <v>0.1</v>
      </c>
      <c r="J26" s="30">
        <v>1</v>
      </c>
      <c r="K26" s="30">
        <v>2</v>
      </c>
      <c r="L26" s="31">
        <f>SUM(I26:K26)</f>
        <v>3.1</v>
      </c>
      <c r="M26" s="65">
        <v>0</v>
      </c>
      <c r="N26" s="29" t="s">
        <v>43</v>
      </c>
      <c r="O26" s="28" t="s">
        <v>42</v>
      </c>
      <c r="P26" s="29" t="s">
        <v>119</v>
      </c>
      <c r="Q26" s="74" t="s">
        <v>134</v>
      </c>
    </row>
    <row r="27" spans="1:17" ht="22.5" x14ac:dyDescent="0.25">
      <c r="A27" s="26"/>
      <c r="B27" s="27" t="s">
        <v>41</v>
      </c>
      <c r="C27" s="22" t="s">
        <v>10</v>
      </c>
      <c r="D27" s="22" t="s">
        <v>40</v>
      </c>
      <c r="E27" s="24">
        <v>0.1</v>
      </c>
      <c r="F27" s="24">
        <v>1</v>
      </c>
      <c r="G27" s="24">
        <v>0</v>
      </c>
      <c r="H27" s="23">
        <f>SUM(E27:G27)</f>
        <v>1.1000000000000001</v>
      </c>
      <c r="I27" s="24">
        <v>0.1</v>
      </c>
      <c r="J27" s="24">
        <v>1</v>
      </c>
      <c r="K27" s="24">
        <v>0</v>
      </c>
      <c r="L27" s="23">
        <f>SUM(I27:K27)</f>
        <v>1.1000000000000001</v>
      </c>
      <c r="M27" s="61">
        <v>0</v>
      </c>
      <c r="N27" s="22" t="s">
        <v>39</v>
      </c>
      <c r="O27" s="21" t="s">
        <v>38</v>
      </c>
      <c r="P27" s="22" t="s">
        <v>118</v>
      </c>
      <c r="Q27" s="74" t="s">
        <v>137</v>
      </c>
    </row>
    <row r="28" spans="1:17" ht="45.75" thickBot="1" x14ac:dyDescent="0.3">
      <c r="A28" s="26"/>
      <c r="B28" s="25"/>
      <c r="C28" s="22" t="s">
        <v>52</v>
      </c>
      <c r="D28" s="22" t="s">
        <v>117</v>
      </c>
      <c r="E28" s="24">
        <v>0.1</v>
      </c>
      <c r="F28" s="24">
        <v>1</v>
      </c>
      <c r="G28" s="24">
        <v>0</v>
      </c>
      <c r="H28" s="23">
        <v>1.1000000000000001</v>
      </c>
      <c r="I28" s="64"/>
      <c r="J28" s="63"/>
      <c r="K28" s="63"/>
      <c r="L28" s="62"/>
      <c r="M28" s="61"/>
      <c r="N28" s="22" t="s">
        <v>116</v>
      </c>
      <c r="O28" s="21" t="s">
        <v>53</v>
      </c>
      <c r="P28" s="22"/>
    </row>
    <row r="29" spans="1:17" x14ac:dyDescent="0.25">
      <c r="B29" s="20"/>
      <c r="E29" s="3">
        <f>SUM(E5:E28)</f>
        <v>5.099999999999997</v>
      </c>
      <c r="F29" s="3">
        <f>SUM(F5:F28)</f>
        <v>23</v>
      </c>
      <c r="G29" s="3">
        <f>SUM(G5:G28)</f>
        <v>14</v>
      </c>
      <c r="H29" s="3">
        <f>SUM(H5:H28)</f>
        <v>42.100000000000016</v>
      </c>
      <c r="I29" s="3"/>
      <c r="J29" s="3"/>
      <c r="K29" s="3"/>
      <c r="L29" s="3"/>
      <c r="M29" s="3"/>
    </row>
    <row r="30" spans="1:17" ht="15.75" thickBot="1" x14ac:dyDescent="0.3">
      <c r="B30" s="20"/>
    </row>
    <row r="31" spans="1:17" ht="15.75" thickBot="1" x14ac:dyDescent="0.3">
      <c r="D31" s="18" t="s">
        <v>37</v>
      </c>
      <c r="E31" s="17">
        <f>SUM(E5:E28)</f>
        <v>5.099999999999997</v>
      </c>
      <c r="F31" s="16">
        <f>SUM(F5:F28)</f>
        <v>23</v>
      </c>
      <c r="G31" s="16">
        <f>SUM(G5:G28)</f>
        <v>14</v>
      </c>
      <c r="H31" s="19">
        <f>SUM(H5:H28)</f>
        <v>42.100000000000016</v>
      </c>
    </row>
    <row r="32" spans="1:17" ht="15.75" thickBot="1" x14ac:dyDescent="0.3">
      <c r="D32" s="18" t="s">
        <v>36</v>
      </c>
      <c r="I32" s="17">
        <f>SUM(I5:I28)</f>
        <v>8.699999999999994</v>
      </c>
      <c r="J32" s="16">
        <f>SUM(J5:J28)</f>
        <v>23.5</v>
      </c>
      <c r="K32" s="16">
        <f>SUM(K5:K28)</f>
        <v>14</v>
      </c>
      <c r="L32" s="15">
        <f>SUM(L5:L28)</f>
        <v>46.200000000000017</v>
      </c>
    </row>
    <row r="33" spans="4:4" x14ac:dyDescent="0.25">
      <c r="D33" s="3"/>
    </row>
    <row r="34" spans="4:4" x14ac:dyDescent="0.25">
      <c r="D34" s="4" t="s">
        <v>35</v>
      </c>
    </row>
    <row r="35" spans="4:4" x14ac:dyDescent="0.25">
      <c r="D35" s="4" t="s">
        <v>34</v>
      </c>
    </row>
    <row r="36" spans="4:4" x14ac:dyDescent="0.25">
      <c r="D36" s="4" t="s">
        <v>33</v>
      </c>
    </row>
  </sheetData>
  <mergeCells count="11">
    <mergeCell ref="B23:B26"/>
    <mergeCell ref="B3:B4"/>
    <mergeCell ref="C3:C4"/>
    <mergeCell ref="D3:D4"/>
    <mergeCell ref="I3:L3"/>
    <mergeCell ref="N3:N4"/>
    <mergeCell ref="E3:H3"/>
    <mergeCell ref="O3:O4"/>
    <mergeCell ref="P3:P4"/>
    <mergeCell ref="B16:B20"/>
    <mergeCell ref="M3:M4"/>
  </mergeCells>
  <pageMargins left="0.7" right="0.7" top="0.75" bottom="0.75" header="0.3" footer="0.3"/>
  <pageSetup scale="55" orientation="portrait" r:id="rId1"/>
  <headerFooter>
    <oddHeader>&amp;CWork Plan (May 2015 to April 2016): Macro</oddHeader>
    <oddFooter>&amp;CPage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41"/>
  <sheetViews>
    <sheetView tabSelected="1" topLeftCell="A2" zoomScaleNormal="100" zoomScaleSheetLayoutView="90" workbookViewId="0">
      <pane xSplit="3" ySplit="4" topLeftCell="D6" activePane="bottomRight" state="frozen"/>
      <selection activeCell="A2" sqref="A2"/>
      <selection pane="topRight" activeCell="D2" sqref="D2"/>
      <selection pane="bottomLeft" activeCell="A5" sqref="A5"/>
      <selection pane="bottomRight" activeCell="Q6" sqref="Q6"/>
    </sheetView>
  </sheetViews>
  <sheetFormatPr defaultRowHeight="15" x14ac:dyDescent="0.25"/>
  <cols>
    <col min="1" max="1" width="9.85546875" style="6" customWidth="1"/>
    <col min="2" max="2" width="14.5703125" customWidth="1"/>
    <col min="3" max="3" width="8.140625" style="7" customWidth="1"/>
    <col min="4" max="4" width="29.5703125" customWidth="1"/>
    <col min="5" max="5" width="26.42578125" customWidth="1"/>
    <col min="6" max="6" width="6.42578125" style="7" customWidth="1"/>
    <col min="7" max="7" width="5.85546875" style="7" customWidth="1"/>
    <col min="8" max="8" width="4.5703125" style="7" customWidth="1"/>
    <col min="9" max="9" width="8.140625" style="7" customWidth="1"/>
    <col min="10" max="10" width="43.85546875" customWidth="1"/>
    <col min="11" max="11" width="28.5703125" customWidth="1"/>
    <col min="12" max="12" width="9.5703125" style="118" customWidth="1"/>
  </cols>
  <sheetData>
    <row r="2" spans="1:13" ht="15.75" thickBot="1" x14ac:dyDescent="0.3">
      <c r="A2" s="12" t="s">
        <v>167</v>
      </c>
    </row>
    <row r="3" spans="1:13" x14ac:dyDescent="0.25">
      <c r="A3" s="194" t="s">
        <v>0</v>
      </c>
      <c r="B3" s="172" t="s">
        <v>141</v>
      </c>
      <c r="C3" s="175" t="s">
        <v>2</v>
      </c>
      <c r="D3" s="178" t="s">
        <v>148</v>
      </c>
      <c r="E3" s="194" t="s">
        <v>149</v>
      </c>
      <c r="F3" s="175" t="s">
        <v>142</v>
      </c>
      <c r="G3" s="181"/>
      <c r="H3" s="182"/>
      <c r="I3" s="197" t="s">
        <v>144</v>
      </c>
      <c r="J3" s="194" t="s">
        <v>3</v>
      </c>
      <c r="K3" s="160" t="s">
        <v>4</v>
      </c>
      <c r="L3" s="163" t="s">
        <v>8</v>
      </c>
      <c r="M3" s="160" t="s">
        <v>9</v>
      </c>
    </row>
    <row r="4" spans="1:13" ht="15.75" thickBot="1" x14ac:dyDescent="0.3">
      <c r="A4" s="195"/>
      <c r="B4" s="173"/>
      <c r="C4" s="176"/>
      <c r="D4" s="179"/>
      <c r="E4" s="195"/>
      <c r="F4" s="177" t="s">
        <v>143</v>
      </c>
      <c r="G4" s="183"/>
      <c r="H4" s="184"/>
      <c r="I4" s="198"/>
      <c r="J4" s="195"/>
      <c r="K4" s="161"/>
      <c r="L4" s="164"/>
      <c r="M4" s="161"/>
    </row>
    <row r="5" spans="1:13" ht="46.5" thickBot="1" x14ac:dyDescent="0.3">
      <c r="A5" s="196"/>
      <c r="B5" s="174"/>
      <c r="C5" s="177"/>
      <c r="D5" s="180"/>
      <c r="E5" s="196"/>
      <c r="F5" s="121" t="s">
        <v>145</v>
      </c>
      <c r="G5" s="121" t="s">
        <v>6</v>
      </c>
      <c r="H5" s="121" t="s">
        <v>7</v>
      </c>
      <c r="I5" s="199"/>
      <c r="J5" s="196"/>
      <c r="K5" s="162"/>
      <c r="L5" s="165"/>
      <c r="M5" s="162"/>
    </row>
    <row r="6" spans="1:13" ht="84" customHeight="1" thickBot="1" x14ac:dyDescent="0.3">
      <c r="A6" s="166" t="s">
        <v>232</v>
      </c>
      <c r="B6" s="166" t="s">
        <v>170</v>
      </c>
      <c r="C6" s="123" t="s">
        <v>156</v>
      </c>
      <c r="D6" s="76" t="s">
        <v>178</v>
      </c>
      <c r="E6" s="76" t="s">
        <v>180</v>
      </c>
      <c r="F6" s="90">
        <v>5</v>
      </c>
      <c r="G6" s="90">
        <v>0</v>
      </c>
      <c r="H6" s="124">
        <f t="shared" ref="H6:H28" si="0">SUM(F6:G6)</f>
        <v>5</v>
      </c>
      <c r="I6" s="124">
        <v>1</v>
      </c>
      <c r="J6" s="80" t="s">
        <v>182</v>
      </c>
      <c r="K6" s="78" t="s">
        <v>234</v>
      </c>
      <c r="L6" s="100" t="s">
        <v>152</v>
      </c>
      <c r="M6" s="77" t="s">
        <v>173</v>
      </c>
    </row>
    <row r="7" spans="1:13" ht="60.75" customHeight="1" thickBot="1" x14ac:dyDescent="0.3">
      <c r="A7" s="167"/>
      <c r="B7" s="167"/>
      <c r="C7" s="111"/>
      <c r="D7" s="9" t="s">
        <v>187</v>
      </c>
      <c r="E7" s="76" t="s">
        <v>181</v>
      </c>
      <c r="F7" s="125"/>
      <c r="G7" s="125"/>
      <c r="H7" s="125"/>
      <c r="I7" s="112"/>
      <c r="J7" s="122" t="s">
        <v>229</v>
      </c>
      <c r="K7" s="78" t="s">
        <v>186</v>
      </c>
      <c r="L7" s="126"/>
      <c r="M7" s="127"/>
    </row>
    <row r="8" spans="1:13" ht="90.75" thickBot="1" x14ac:dyDescent="0.3">
      <c r="A8" s="167"/>
      <c r="B8" s="167"/>
      <c r="C8" s="129" t="s">
        <v>222</v>
      </c>
      <c r="D8" s="9" t="s">
        <v>233</v>
      </c>
      <c r="E8" s="76"/>
      <c r="F8" s="124">
        <v>12</v>
      </c>
      <c r="G8" s="124">
        <v>0</v>
      </c>
      <c r="H8" s="124">
        <f t="shared" ref="H8" si="1">SUM(F8:G8)</f>
        <v>12</v>
      </c>
      <c r="I8" s="124">
        <v>1</v>
      </c>
      <c r="J8" s="122" t="s">
        <v>230</v>
      </c>
      <c r="K8" s="78" t="s">
        <v>226</v>
      </c>
      <c r="L8" s="100" t="s">
        <v>155</v>
      </c>
      <c r="M8" s="77" t="s">
        <v>173</v>
      </c>
    </row>
    <row r="9" spans="1:13" ht="79.5" thickBot="1" x14ac:dyDescent="0.3">
      <c r="A9" s="167"/>
      <c r="B9" s="167"/>
      <c r="C9" s="129"/>
      <c r="D9" s="9" t="s">
        <v>187</v>
      </c>
      <c r="E9" s="76" t="s">
        <v>181</v>
      </c>
      <c r="F9" s="125"/>
      <c r="G9" s="125"/>
      <c r="H9" s="125"/>
      <c r="I9" s="112"/>
      <c r="J9" s="122" t="s">
        <v>228</v>
      </c>
      <c r="K9" s="78" t="s">
        <v>188</v>
      </c>
      <c r="L9" s="126"/>
      <c r="M9" s="127"/>
    </row>
    <row r="10" spans="1:13" ht="54.75" customHeight="1" thickBot="1" x14ac:dyDescent="0.3">
      <c r="A10" s="167"/>
      <c r="B10" s="167"/>
      <c r="C10" s="123" t="s">
        <v>166</v>
      </c>
      <c r="D10" s="9" t="s">
        <v>187</v>
      </c>
      <c r="E10" s="76" t="s">
        <v>181</v>
      </c>
      <c r="F10" s="90">
        <v>5</v>
      </c>
      <c r="G10" s="90">
        <v>0</v>
      </c>
      <c r="H10" s="90">
        <f t="shared" si="0"/>
        <v>5</v>
      </c>
      <c r="I10" s="90">
        <v>1</v>
      </c>
      <c r="J10" s="9" t="s">
        <v>185</v>
      </c>
      <c r="K10" s="14" t="s">
        <v>235</v>
      </c>
      <c r="L10" s="100" t="s">
        <v>175</v>
      </c>
      <c r="M10" s="77" t="s">
        <v>173</v>
      </c>
    </row>
    <row r="11" spans="1:13" ht="51" customHeight="1" thickBot="1" x14ac:dyDescent="0.3">
      <c r="A11" s="167"/>
      <c r="B11" s="167"/>
      <c r="C11" s="123" t="s">
        <v>157</v>
      </c>
      <c r="D11" s="76" t="s">
        <v>189</v>
      </c>
      <c r="E11" s="76" t="s">
        <v>191</v>
      </c>
      <c r="F11" s="124">
        <v>12</v>
      </c>
      <c r="G11" s="124">
        <v>0</v>
      </c>
      <c r="H11" s="124">
        <f t="shared" si="0"/>
        <v>12</v>
      </c>
      <c r="I11" s="124">
        <v>1</v>
      </c>
      <c r="J11" s="9" t="s">
        <v>196</v>
      </c>
      <c r="K11" s="14" t="s">
        <v>190</v>
      </c>
      <c r="L11" s="100" t="s">
        <v>176</v>
      </c>
      <c r="M11" s="77" t="s">
        <v>173</v>
      </c>
    </row>
    <row r="12" spans="1:13" ht="44.25" customHeight="1" thickBot="1" x14ac:dyDescent="0.3">
      <c r="A12" s="167"/>
      <c r="B12" s="167"/>
      <c r="C12" s="111"/>
      <c r="D12" s="76" t="s">
        <v>192</v>
      </c>
      <c r="E12" s="76" t="s">
        <v>194</v>
      </c>
      <c r="F12" s="112"/>
      <c r="G12" s="112"/>
      <c r="H12" s="112"/>
      <c r="I12" s="112"/>
      <c r="J12" s="9" t="s">
        <v>195</v>
      </c>
      <c r="K12" s="14" t="s">
        <v>193</v>
      </c>
      <c r="L12" s="126"/>
      <c r="M12" s="127"/>
    </row>
    <row r="13" spans="1:13" ht="46.5" customHeight="1" thickBot="1" x14ac:dyDescent="0.3">
      <c r="A13" s="167"/>
      <c r="B13" s="167"/>
      <c r="C13" s="111" t="s">
        <v>169</v>
      </c>
      <c r="D13" s="9" t="s">
        <v>187</v>
      </c>
      <c r="E13" s="76" t="s">
        <v>181</v>
      </c>
      <c r="F13" s="112">
        <v>5</v>
      </c>
      <c r="G13" s="112">
        <v>0</v>
      </c>
      <c r="H13" s="91">
        <f t="shared" si="0"/>
        <v>5</v>
      </c>
      <c r="I13" s="112">
        <v>1</v>
      </c>
      <c r="J13" s="9" t="s">
        <v>183</v>
      </c>
      <c r="K13" s="78" t="s">
        <v>188</v>
      </c>
      <c r="L13" s="119" t="s">
        <v>175</v>
      </c>
      <c r="M13" s="77" t="s">
        <v>173</v>
      </c>
    </row>
    <row r="14" spans="1:13" ht="68.25" thickBot="1" x14ac:dyDescent="0.3">
      <c r="A14" s="167"/>
      <c r="B14" s="167"/>
      <c r="C14" s="123" t="s">
        <v>147</v>
      </c>
      <c r="D14" s="76" t="s">
        <v>197</v>
      </c>
      <c r="E14" s="76" t="s">
        <v>201</v>
      </c>
      <c r="F14" s="90">
        <v>12</v>
      </c>
      <c r="G14" s="90">
        <v>0</v>
      </c>
      <c r="H14" s="90">
        <f t="shared" si="0"/>
        <v>12</v>
      </c>
      <c r="I14" s="124">
        <v>1</v>
      </c>
      <c r="J14" s="9" t="s">
        <v>198</v>
      </c>
      <c r="K14" s="78" t="s">
        <v>236</v>
      </c>
      <c r="L14" s="100" t="s">
        <v>154</v>
      </c>
      <c r="M14" s="77" t="s">
        <v>173</v>
      </c>
    </row>
    <row r="15" spans="1:13" ht="95.25" customHeight="1" thickBot="1" x14ac:dyDescent="0.3">
      <c r="A15" s="167"/>
      <c r="B15" s="167"/>
      <c r="C15" s="129"/>
      <c r="D15" s="9" t="s">
        <v>187</v>
      </c>
      <c r="E15" s="76" t="s">
        <v>202</v>
      </c>
      <c r="F15" s="130"/>
      <c r="G15" s="130"/>
      <c r="H15" s="130"/>
      <c r="I15" s="131"/>
      <c r="J15" s="9" t="s">
        <v>199</v>
      </c>
      <c r="K15" s="145" t="s">
        <v>200</v>
      </c>
      <c r="L15" s="132"/>
      <c r="M15" s="133"/>
    </row>
    <row r="16" spans="1:13" ht="96" customHeight="1" thickBot="1" x14ac:dyDescent="0.3">
      <c r="A16" s="167"/>
      <c r="B16" s="167"/>
      <c r="C16" s="111"/>
      <c r="D16" s="9" t="s">
        <v>203</v>
      </c>
      <c r="E16" s="76" t="s">
        <v>205</v>
      </c>
      <c r="F16" s="125"/>
      <c r="G16" s="125"/>
      <c r="H16" s="125"/>
      <c r="I16" s="112"/>
      <c r="J16" s="9" t="s">
        <v>206</v>
      </c>
      <c r="K16" s="145" t="s">
        <v>204</v>
      </c>
      <c r="L16" s="126"/>
      <c r="M16" s="127"/>
    </row>
    <row r="17" spans="1:13" ht="49.5" customHeight="1" thickBot="1" x14ac:dyDescent="0.3">
      <c r="A17" s="167"/>
      <c r="B17" s="167"/>
      <c r="C17" s="114" t="s">
        <v>165</v>
      </c>
      <c r="D17" s="9" t="s">
        <v>187</v>
      </c>
      <c r="E17" s="76" t="s">
        <v>181</v>
      </c>
      <c r="F17" s="90">
        <v>5</v>
      </c>
      <c r="G17" s="90">
        <v>0</v>
      </c>
      <c r="H17" s="90">
        <f t="shared" si="0"/>
        <v>5</v>
      </c>
      <c r="I17" s="90">
        <v>1</v>
      </c>
      <c r="J17" s="9" t="s">
        <v>184</v>
      </c>
      <c r="K17" s="78" t="s">
        <v>188</v>
      </c>
      <c r="L17" s="100" t="s">
        <v>175</v>
      </c>
      <c r="M17" s="77" t="s">
        <v>173</v>
      </c>
    </row>
    <row r="18" spans="1:13" ht="60.75" customHeight="1" thickBot="1" x14ac:dyDescent="0.3">
      <c r="A18" s="167"/>
      <c r="B18" s="167"/>
      <c r="C18" s="114" t="s">
        <v>153</v>
      </c>
      <c r="D18" s="9" t="s">
        <v>187</v>
      </c>
      <c r="E18" s="76" t="s">
        <v>181</v>
      </c>
      <c r="F18" s="90">
        <v>12</v>
      </c>
      <c r="G18" s="90">
        <v>0</v>
      </c>
      <c r="H18" s="90">
        <f t="shared" si="0"/>
        <v>12</v>
      </c>
      <c r="I18" s="91">
        <v>1</v>
      </c>
      <c r="J18" s="9" t="s">
        <v>209</v>
      </c>
      <c r="K18" s="78" t="s">
        <v>188</v>
      </c>
      <c r="L18" s="100" t="s">
        <v>177</v>
      </c>
      <c r="M18" s="77" t="s">
        <v>173</v>
      </c>
    </row>
    <row r="19" spans="1:13" ht="63" customHeight="1" thickBot="1" x14ac:dyDescent="0.3">
      <c r="A19" s="167"/>
      <c r="B19" s="167"/>
      <c r="C19" s="114" t="s">
        <v>158</v>
      </c>
      <c r="D19" s="9" t="s">
        <v>187</v>
      </c>
      <c r="E19" s="76" t="s">
        <v>181</v>
      </c>
      <c r="F19" s="90">
        <v>12</v>
      </c>
      <c r="G19" s="90">
        <v>0</v>
      </c>
      <c r="H19" s="90">
        <f t="shared" ref="H19" si="2">SUM(F19:G19)</f>
        <v>12</v>
      </c>
      <c r="I19" s="91">
        <v>1</v>
      </c>
      <c r="J19" s="9" t="s">
        <v>210</v>
      </c>
      <c r="K19" s="78" t="s">
        <v>188</v>
      </c>
      <c r="L19" s="100" t="s">
        <v>163</v>
      </c>
      <c r="M19" s="77" t="s">
        <v>173</v>
      </c>
    </row>
    <row r="20" spans="1:13" ht="101.25" customHeight="1" thickBot="1" x14ac:dyDescent="0.3">
      <c r="A20" s="167"/>
      <c r="B20" s="167"/>
      <c r="C20" s="114" t="s">
        <v>164</v>
      </c>
      <c r="D20" s="9" t="s">
        <v>192</v>
      </c>
      <c r="E20" s="76" t="s">
        <v>212</v>
      </c>
      <c r="F20" s="90">
        <v>0</v>
      </c>
      <c r="G20" s="90">
        <v>14</v>
      </c>
      <c r="H20" s="90">
        <v>14</v>
      </c>
      <c r="I20" s="90">
        <v>1</v>
      </c>
      <c r="J20" s="9" t="s">
        <v>213</v>
      </c>
      <c r="K20" s="78" t="s">
        <v>237</v>
      </c>
      <c r="L20" s="100" t="s">
        <v>155</v>
      </c>
      <c r="M20" s="79" t="s">
        <v>174</v>
      </c>
    </row>
    <row r="21" spans="1:13" ht="49.5" customHeight="1" thickBot="1" x14ac:dyDescent="0.3">
      <c r="A21" s="167"/>
      <c r="B21" s="167"/>
      <c r="C21" s="123" t="s">
        <v>159</v>
      </c>
      <c r="D21" s="9" t="s">
        <v>189</v>
      </c>
      <c r="E21" s="76" t="s">
        <v>215</v>
      </c>
      <c r="F21" s="90">
        <v>12</v>
      </c>
      <c r="G21" s="90">
        <v>0</v>
      </c>
      <c r="H21" s="90">
        <f t="shared" ref="H21:H23" si="3">SUM(F21:G21)</f>
        <v>12</v>
      </c>
      <c r="I21" s="124">
        <v>1</v>
      </c>
      <c r="J21" s="9" t="s">
        <v>216</v>
      </c>
      <c r="K21" s="78" t="s">
        <v>214</v>
      </c>
      <c r="L21" s="100" t="s">
        <v>150</v>
      </c>
      <c r="M21" s="77" t="s">
        <v>173</v>
      </c>
    </row>
    <row r="22" spans="1:13" ht="61.5" customHeight="1" thickBot="1" x14ac:dyDescent="0.3">
      <c r="A22" s="167"/>
      <c r="B22" s="167"/>
      <c r="C22" s="111"/>
      <c r="D22" s="76" t="s">
        <v>192</v>
      </c>
      <c r="E22" s="76" t="s">
        <v>194</v>
      </c>
      <c r="F22" s="125"/>
      <c r="G22" s="125"/>
      <c r="H22" s="125"/>
      <c r="I22" s="112"/>
      <c r="J22" s="9" t="s">
        <v>217</v>
      </c>
      <c r="K22" s="78" t="s">
        <v>193</v>
      </c>
      <c r="L22" s="126"/>
      <c r="M22" s="127"/>
    </row>
    <row r="23" spans="1:13" ht="68.25" thickBot="1" x14ac:dyDescent="0.3">
      <c r="A23" s="167"/>
      <c r="B23" s="167"/>
      <c r="C23" s="123" t="s">
        <v>160</v>
      </c>
      <c r="D23" s="9" t="s">
        <v>192</v>
      </c>
      <c r="E23" s="76" t="s">
        <v>194</v>
      </c>
      <c r="F23" s="90">
        <v>12</v>
      </c>
      <c r="G23" s="90">
        <v>0</v>
      </c>
      <c r="H23" s="90">
        <f t="shared" si="3"/>
        <v>12</v>
      </c>
      <c r="I23" s="124">
        <v>1</v>
      </c>
      <c r="J23" s="9" t="s">
        <v>218</v>
      </c>
      <c r="K23" s="78" t="s">
        <v>193</v>
      </c>
      <c r="L23" s="100" t="s">
        <v>172</v>
      </c>
      <c r="M23" s="77" t="s">
        <v>173</v>
      </c>
    </row>
    <row r="24" spans="1:13" ht="50.25" customHeight="1" thickBot="1" x14ac:dyDescent="0.3">
      <c r="A24" s="167"/>
      <c r="B24" s="167"/>
      <c r="C24" s="111"/>
      <c r="D24" s="128" t="s">
        <v>187</v>
      </c>
      <c r="E24" s="76" t="s">
        <v>181</v>
      </c>
      <c r="F24" s="125"/>
      <c r="G24" s="125"/>
      <c r="H24" s="125"/>
      <c r="I24" s="112"/>
      <c r="J24" s="9" t="s">
        <v>219</v>
      </c>
      <c r="K24" s="78" t="s">
        <v>188</v>
      </c>
      <c r="L24" s="126"/>
      <c r="M24" s="127"/>
    </row>
    <row r="25" spans="1:13" ht="81" customHeight="1" thickBot="1" x14ac:dyDescent="0.3">
      <c r="A25" s="167"/>
      <c r="B25" s="167"/>
      <c r="C25" s="123" t="s">
        <v>161</v>
      </c>
      <c r="D25" s="9" t="s">
        <v>192</v>
      </c>
      <c r="E25" s="76" t="s">
        <v>212</v>
      </c>
      <c r="F25" s="90">
        <v>0</v>
      </c>
      <c r="G25" s="90">
        <v>21</v>
      </c>
      <c r="H25" s="90">
        <v>21</v>
      </c>
      <c r="I25" s="124">
        <v>1</v>
      </c>
      <c r="J25" s="9" t="s">
        <v>223</v>
      </c>
      <c r="K25" s="78" t="s">
        <v>211</v>
      </c>
      <c r="L25" s="100" t="s">
        <v>225</v>
      </c>
      <c r="M25" s="79" t="s">
        <v>174</v>
      </c>
    </row>
    <row r="26" spans="1:13" ht="94.5" customHeight="1" thickBot="1" x14ac:dyDescent="0.3">
      <c r="A26" s="167"/>
      <c r="B26" s="167"/>
      <c r="C26" s="111"/>
      <c r="D26" s="9" t="s">
        <v>187</v>
      </c>
      <c r="E26" s="76" t="s">
        <v>181</v>
      </c>
      <c r="F26" s="125"/>
      <c r="G26" s="125"/>
      <c r="H26" s="125"/>
      <c r="I26" s="112"/>
      <c r="J26" s="9" t="s">
        <v>224</v>
      </c>
      <c r="K26" s="78" t="s">
        <v>221</v>
      </c>
      <c r="L26" s="126"/>
      <c r="M26" s="144"/>
    </row>
    <row r="27" spans="1:13" ht="45.75" thickBot="1" x14ac:dyDescent="0.3">
      <c r="A27" s="167"/>
      <c r="B27" s="167"/>
      <c r="C27" s="114" t="s">
        <v>52</v>
      </c>
      <c r="D27" s="9" t="s">
        <v>207</v>
      </c>
      <c r="E27" s="76" t="s">
        <v>208</v>
      </c>
      <c r="F27" s="90">
        <v>7</v>
      </c>
      <c r="G27" s="90">
        <v>17</v>
      </c>
      <c r="H27" s="90">
        <f t="shared" si="0"/>
        <v>24</v>
      </c>
      <c r="I27" s="91">
        <v>1</v>
      </c>
      <c r="J27" s="80" t="s">
        <v>179</v>
      </c>
      <c r="K27" s="10" t="s">
        <v>227</v>
      </c>
      <c r="L27" s="100" t="s">
        <v>162</v>
      </c>
      <c r="M27" s="77" t="s">
        <v>231</v>
      </c>
    </row>
    <row r="28" spans="1:13" ht="34.5" thickBot="1" x14ac:dyDescent="0.3">
      <c r="A28" s="168"/>
      <c r="B28" s="168"/>
      <c r="C28" s="115" t="s">
        <v>52</v>
      </c>
      <c r="D28" s="9" t="s">
        <v>207</v>
      </c>
      <c r="E28" s="76" t="s">
        <v>208</v>
      </c>
      <c r="F28" s="91">
        <v>9</v>
      </c>
      <c r="G28" s="101">
        <v>11</v>
      </c>
      <c r="H28" s="91">
        <f t="shared" si="0"/>
        <v>20</v>
      </c>
      <c r="I28" s="92">
        <v>1</v>
      </c>
      <c r="J28" s="80" t="s">
        <v>179</v>
      </c>
      <c r="K28" s="10" t="s">
        <v>220</v>
      </c>
      <c r="L28" s="119" t="s">
        <v>168</v>
      </c>
      <c r="M28" s="77" t="s">
        <v>231</v>
      </c>
    </row>
    <row r="29" spans="1:13" ht="22.5" hidden="1" customHeight="1" thickBot="1" x14ac:dyDescent="0.3">
      <c r="A29" s="188" t="s">
        <v>140</v>
      </c>
      <c r="B29" s="169" t="s">
        <v>146</v>
      </c>
      <c r="C29" s="116"/>
      <c r="D29" s="107"/>
      <c r="E29" s="108"/>
      <c r="F29" s="109"/>
      <c r="G29" s="109"/>
      <c r="H29" s="109"/>
      <c r="I29" s="110"/>
      <c r="J29" s="84"/>
      <c r="K29" s="83"/>
      <c r="L29" s="84"/>
      <c r="M29" s="84"/>
    </row>
    <row r="30" spans="1:13" ht="22.5" hidden="1" customHeight="1" thickBot="1" x14ac:dyDescent="0.3">
      <c r="A30" s="189"/>
      <c r="B30" s="170"/>
      <c r="C30" s="117"/>
      <c r="D30" s="1"/>
      <c r="E30" s="88"/>
      <c r="F30" s="93"/>
      <c r="G30" s="93"/>
      <c r="H30" s="93"/>
      <c r="I30" s="94"/>
      <c r="J30" s="81"/>
      <c r="K30" s="82"/>
      <c r="L30" s="103"/>
      <c r="M30" s="81"/>
    </row>
    <row r="31" spans="1:13" ht="22.5" hidden="1" customHeight="1" thickBot="1" x14ac:dyDescent="0.3">
      <c r="A31" s="189"/>
      <c r="B31" s="170"/>
      <c r="C31" s="117"/>
      <c r="D31" s="1"/>
      <c r="E31" s="88"/>
      <c r="F31" s="93"/>
      <c r="G31" s="93"/>
      <c r="H31" s="93"/>
      <c r="I31" s="94"/>
      <c r="J31" s="81"/>
      <c r="K31" s="83"/>
      <c r="L31" s="104"/>
      <c r="M31" s="84"/>
    </row>
    <row r="32" spans="1:13" ht="22.5" hidden="1" customHeight="1" thickBot="1" x14ac:dyDescent="0.3">
      <c r="A32" s="190"/>
      <c r="B32" s="171"/>
      <c r="C32" s="117"/>
      <c r="D32" s="1"/>
      <c r="E32" s="88"/>
      <c r="F32" s="93"/>
      <c r="G32" s="93"/>
      <c r="H32" s="93"/>
      <c r="I32" s="94"/>
      <c r="J32" s="81"/>
      <c r="K32" s="83"/>
      <c r="L32" s="104"/>
      <c r="M32" s="84"/>
    </row>
    <row r="33" spans="1:13" ht="22.5" hidden="1" customHeight="1" thickBot="1" x14ac:dyDescent="0.3">
      <c r="A33" s="185" t="s">
        <v>140</v>
      </c>
      <c r="B33" s="191" t="s">
        <v>171</v>
      </c>
      <c r="C33" s="106"/>
      <c r="D33" s="5"/>
      <c r="E33" s="89"/>
      <c r="F33" s="95"/>
      <c r="G33" s="96"/>
      <c r="H33" s="97"/>
      <c r="I33" s="98"/>
      <c r="J33" s="85"/>
      <c r="K33" s="86"/>
      <c r="L33" s="105"/>
      <c r="M33" s="87"/>
    </row>
    <row r="34" spans="1:13" ht="22.5" hidden="1" customHeight="1" thickBot="1" x14ac:dyDescent="0.3">
      <c r="A34" s="186"/>
      <c r="B34" s="192"/>
      <c r="C34" s="120"/>
      <c r="D34" s="5"/>
      <c r="E34" s="89"/>
      <c r="F34" s="95"/>
      <c r="G34" s="95"/>
      <c r="H34" s="95"/>
      <c r="I34" s="99"/>
      <c r="J34" s="85"/>
      <c r="K34" s="86"/>
      <c r="L34" s="105"/>
      <c r="M34" s="87"/>
    </row>
    <row r="35" spans="1:13" ht="22.5" hidden="1" customHeight="1" thickBot="1" x14ac:dyDescent="0.3">
      <c r="A35" s="186"/>
      <c r="B35" s="192"/>
      <c r="C35" s="113"/>
      <c r="D35" s="5"/>
      <c r="E35" s="89"/>
      <c r="F35" s="95"/>
      <c r="G35" s="95"/>
      <c r="H35" s="95"/>
      <c r="I35" s="99"/>
      <c r="J35" s="85"/>
      <c r="K35" s="86"/>
      <c r="L35" s="105"/>
      <c r="M35" s="87"/>
    </row>
    <row r="36" spans="1:13" ht="22.5" hidden="1" customHeight="1" thickBot="1" x14ac:dyDescent="0.3">
      <c r="A36" s="187"/>
      <c r="B36" s="193"/>
      <c r="C36" s="134"/>
      <c r="D36" s="135"/>
      <c r="E36" s="136"/>
      <c r="F36" s="137"/>
      <c r="G36" s="137"/>
      <c r="H36" s="137"/>
      <c r="I36" s="138"/>
      <c r="J36" s="139"/>
      <c r="K36" s="140"/>
      <c r="L36" s="87"/>
      <c r="M36" s="87"/>
    </row>
    <row r="37" spans="1:13" x14ac:dyDescent="0.25">
      <c r="A37" s="11"/>
      <c r="B37" s="2"/>
      <c r="C37" s="141"/>
      <c r="D37" s="75" t="s">
        <v>151</v>
      </c>
      <c r="E37" s="75"/>
      <c r="F37" s="102">
        <f>SUM(F6:F36)</f>
        <v>120</v>
      </c>
      <c r="G37" s="102">
        <f>SUM(G6:G36)</f>
        <v>63</v>
      </c>
      <c r="H37" s="102">
        <f>SUM(H6:H36)</f>
        <v>183</v>
      </c>
      <c r="I37" s="102">
        <f>SUM(I6:I36)</f>
        <v>15</v>
      </c>
      <c r="J37" s="142"/>
      <c r="K37" s="142"/>
      <c r="L37" s="143"/>
      <c r="M37" s="142"/>
    </row>
    <row r="38" spans="1:13" x14ac:dyDescent="0.25">
      <c r="D38" s="3"/>
      <c r="E38" s="3"/>
      <c r="F38" s="6"/>
      <c r="G38" s="6"/>
      <c r="H38" s="6"/>
      <c r="I38" s="6"/>
    </row>
    <row r="39" spans="1:13" x14ac:dyDescent="0.25">
      <c r="D39" s="4"/>
      <c r="E39" s="4"/>
      <c r="F39" s="8"/>
      <c r="G39" s="8"/>
      <c r="H39" s="8"/>
    </row>
    <row r="40" spans="1:13" x14ac:dyDescent="0.25">
      <c r="D40" s="4"/>
      <c r="E40" s="4"/>
      <c r="F40" s="8"/>
      <c r="G40" s="8"/>
      <c r="H40" s="8"/>
    </row>
    <row r="41" spans="1:13" x14ac:dyDescent="0.25">
      <c r="D41" s="4"/>
      <c r="E41" s="4"/>
      <c r="F41" s="8"/>
      <c r="G41" s="8"/>
      <c r="H41" s="8"/>
    </row>
  </sheetData>
  <mergeCells count="18">
    <mergeCell ref="A33:A36"/>
    <mergeCell ref="A29:A32"/>
    <mergeCell ref="B33:B36"/>
    <mergeCell ref="J3:J5"/>
    <mergeCell ref="I3:I5"/>
    <mergeCell ref="E3:E5"/>
    <mergeCell ref="A3:A5"/>
    <mergeCell ref="A6:A28"/>
    <mergeCell ref="K3:K5"/>
    <mergeCell ref="L3:L5"/>
    <mergeCell ref="M3:M5"/>
    <mergeCell ref="B6:B28"/>
    <mergeCell ref="B29:B32"/>
    <mergeCell ref="B3:B5"/>
    <mergeCell ref="C3:C5"/>
    <mergeCell ref="D3:D5"/>
    <mergeCell ref="F3:H3"/>
    <mergeCell ref="F4:H4"/>
  </mergeCells>
  <pageMargins left="0.46" right="0.4" top="0.43" bottom="0.45" header="0.3" footer="0.3"/>
  <pageSetup paperSize="8" scale="94" fitToHeight="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Sheet2</vt:lpstr>
      <vt:lpstr>Sheet3</vt:lpstr>
      <vt:lpstr>Workplan FY16-REVISED</vt:lpstr>
      <vt:lpstr>GFS</vt:lpstr>
      <vt:lpstr>GFS!Print_Area</vt:lpstr>
    </vt:vector>
  </TitlesOfParts>
  <Company>International Monetary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dkloeden</dc:creator>
  <cp:lastModifiedBy>dkloeden</cp:lastModifiedBy>
  <cp:lastPrinted>2017-05-11T00:09:51Z</cp:lastPrinted>
  <dcterms:created xsi:type="dcterms:W3CDTF">2015-10-20T14:28:30Z</dcterms:created>
  <dcterms:modified xsi:type="dcterms:W3CDTF">2017-05-11T00:16:14Z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105944886</vt:i4>
  </property>
  <property fmtid="{D5CDD505-2E9C-101B-9397-08002B2CF9AE}" pid="4" name="_EmailSubject">
    <vt:lpwstr>FY18 Workplans</vt:lpwstr>
  </property>
  <property fmtid="{D5CDD505-2E9C-101B-9397-08002B2CF9AE}" pid="5" name="_AuthorEmail">
    <vt:lpwstr>DKloeden@imf.org</vt:lpwstr>
  </property>
  <property fmtid="{D5CDD505-2E9C-101B-9397-08002B2CF9AE}" pid="6" name="_AuthorEmailDisplayName">
    <vt:lpwstr>Kloeden, David Anthony</vt:lpwstr>
  </property>
</Properties>
</file>