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as.int.imf.org\RegionalOffice\BRB\Users\dkloeden\My Documents\PFTAC\PFM\"/>
    </mc:Choice>
  </mc:AlternateContent>
  <bookViews>
    <workbookView xWindow="120" yWindow="120" windowWidth="15600" windowHeight="11040"/>
  </bookViews>
  <sheets>
    <sheet name="FY2018" sheetId="1" r:id="rId1"/>
    <sheet name="Sheet2" sheetId="2" r:id="rId2"/>
    <sheet name="Sheet3" sheetId="3" r:id="rId3"/>
  </sheets>
  <definedNames>
    <definedName name="_xlnm.Print_Area" localSheetId="0">'FY2018'!$A$1:$M$36</definedName>
  </definedNames>
  <calcPr calcId="171027"/>
</workbook>
</file>

<file path=xl/calcChain.xml><?xml version="1.0" encoding="utf-8"?>
<calcChain xmlns="http://schemas.openxmlformats.org/spreadsheetml/2006/main">
  <c r="H35" i="1" l="1"/>
  <c r="I36" i="1" l="1"/>
  <c r="G36" i="1"/>
  <c r="F36" i="1"/>
  <c r="F11" i="1" l="1"/>
  <c r="H11" i="1" s="1"/>
  <c r="H34" i="1"/>
  <c r="G28" i="1"/>
  <c r="H9" i="1"/>
  <c r="G8" i="1"/>
  <c r="H33" i="1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0" i="1"/>
  <c r="H8" i="1"/>
  <c r="H7" i="1"/>
  <c r="H6" i="1"/>
  <c r="H5" i="1"/>
  <c r="H36" i="1" l="1"/>
</calcChain>
</file>

<file path=xl/sharedStrings.xml><?xml version="1.0" encoding="utf-8"?>
<sst xmlns="http://schemas.openxmlformats.org/spreadsheetml/2006/main" count="238" uniqueCount="161">
  <si>
    <t>TA Area</t>
  </si>
  <si>
    <t>Country</t>
  </si>
  <si>
    <t>Milestones</t>
  </si>
  <si>
    <t>Comments</t>
  </si>
  <si>
    <t>ST experts</t>
  </si>
  <si>
    <t>Total</t>
  </si>
  <si>
    <t>Activity</t>
  </si>
  <si>
    <t>Total Cost (Estimate)</t>
  </si>
  <si>
    <t>Planned Date</t>
  </si>
  <si>
    <t>Experts</t>
  </si>
  <si>
    <t>Public Financial Management</t>
  </si>
  <si>
    <t>Work Plan - May 2017 to April 2018:  Public Financial Management (PFM)</t>
  </si>
  <si>
    <t xml:space="preserve">May 2017 - April 2018 </t>
  </si>
  <si>
    <t>(in person-days)</t>
  </si>
  <si>
    <t>1. Improved laws and effective PFM institutions</t>
  </si>
  <si>
    <t>2. Strengthen budget preparation towards more comprehensive, credible, and policy oriented budget.</t>
  </si>
  <si>
    <t>3. Improve budget execution and control.</t>
  </si>
  <si>
    <t>4. Improve coverage and quality of fiscal reporting</t>
  </si>
  <si>
    <t>6. Strengthen identification, monitoring, and management of fiscal risks</t>
  </si>
  <si>
    <t>Objective</t>
  </si>
  <si>
    <t>Outcome Targeted</t>
  </si>
  <si>
    <t>Fiji</t>
  </si>
  <si>
    <t>Kiribati</t>
  </si>
  <si>
    <t>Nauru</t>
  </si>
  <si>
    <t>Palau</t>
  </si>
  <si>
    <t>Tokelau</t>
  </si>
  <si>
    <t>Regional</t>
  </si>
  <si>
    <t>1.1 Legal Framework enacted</t>
  </si>
  <si>
    <t>Number of Missions/ Activities</t>
  </si>
  <si>
    <t>Revision of Financial Instructions</t>
  </si>
  <si>
    <t>Silins</t>
  </si>
  <si>
    <t>Solomon Islands</t>
  </si>
  <si>
    <t>April 2018</t>
  </si>
  <si>
    <t>Mayes</t>
  </si>
  <si>
    <t>1.2 MoF capacity can meet enacted PFM responsibilities</t>
  </si>
  <si>
    <t>PFTAC LTX</t>
  </si>
  <si>
    <t>PEFA Self-Assessment</t>
  </si>
  <si>
    <t>May 2017</t>
  </si>
  <si>
    <t xml:space="preserve">With significant country ownership, reviewed by PFTAC </t>
  </si>
  <si>
    <t>Developed by authorities and reviewed by PFTAC</t>
  </si>
  <si>
    <t xml:space="preserve">Neves </t>
  </si>
  <si>
    <t>Marzan</t>
  </si>
  <si>
    <t>PEFA Self-Assessment and update of PFM Roadmap</t>
  </si>
  <si>
    <t>February 2018</t>
  </si>
  <si>
    <t>September 2017</t>
  </si>
  <si>
    <t>2.2 More comprehensive and unified annual budget is published</t>
  </si>
  <si>
    <t>Refinement of budget documents and process</t>
  </si>
  <si>
    <t>June 2017</t>
  </si>
  <si>
    <t>Work undertaken in-house</t>
  </si>
  <si>
    <t>2.3 More credible medium-term budget framework is integrated in annual budget process</t>
  </si>
  <si>
    <t>Workshop on Expenditure Planning &amp; Budget Documentation</t>
  </si>
  <si>
    <t>Workshop Delivered as planned.</t>
  </si>
  <si>
    <t>August 2017</t>
  </si>
  <si>
    <t>Neves</t>
  </si>
  <si>
    <t>Collaboratively with Macro advisor, ADB, PIFS, UNESCAP</t>
  </si>
  <si>
    <t>PNG</t>
  </si>
  <si>
    <t>Vanuatu</t>
  </si>
  <si>
    <t>3.1 Budget execution and controls are strengthened</t>
  </si>
  <si>
    <t>Workshop on strengthening budget execution controls</t>
  </si>
  <si>
    <t>Targets Heads of Treasury and Internal Audit</t>
  </si>
  <si>
    <t>Development of an Internal Audit Charter</t>
  </si>
  <si>
    <t>One-week on-site and one-week off-site</t>
  </si>
  <si>
    <t>Morrison</t>
  </si>
  <si>
    <t>Development of internal control risk framework and audit strategy</t>
  </si>
  <si>
    <t>October 2017</t>
  </si>
  <si>
    <t>Training Needs Assessment and Internal Auditor Training</t>
  </si>
  <si>
    <t>Low PEFA Internal Audit scores due to lack of systems-based audits.</t>
  </si>
  <si>
    <t>March 2018</t>
  </si>
  <si>
    <t>Strengthening Internal Audit</t>
  </si>
  <si>
    <t>Prcevich</t>
  </si>
  <si>
    <t>4.1 Chart of Accounts is aligned with International Standards</t>
  </si>
  <si>
    <t>4.2 Comprehensiveness, frequency, and quality of fiscal reports is enhanced</t>
  </si>
  <si>
    <t>Phase 1 completed Feb 2017. On and off-site work by STX.</t>
  </si>
  <si>
    <t>Implement new government accounting and reporting policies</t>
  </si>
  <si>
    <t>From June 2017</t>
  </si>
  <si>
    <t>Implement IPSAS Cash Accounting</t>
  </si>
  <si>
    <t>Part of PFM Roadmap</t>
  </si>
  <si>
    <t>July 2017</t>
  </si>
  <si>
    <t>Samoa</t>
  </si>
  <si>
    <t>Improve accounting frameworks on financial assets and liabilities</t>
  </si>
  <si>
    <t>Tonga</t>
  </si>
  <si>
    <t>Scoping mission for capacity development on accounting and reporting</t>
  </si>
  <si>
    <t>Marzan/Uluinaceva</t>
  </si>
  <si>
    <t>Development of Accounting Manual</t>
  </si>
  <si>
    <t>December 2017</t>
  </si>
  <si>
    <t>Uluinaceva</t>
  </si>
  <si>
    <t>November 2017</t>
  </si>
  <si>
    <t>5. Improve integration of asset and liability management framework</t>
  </si>
  <si>
    <t>5.2 Cashflow forecasts for all central government are more accurate and timely</t>
  </si>
  <si>
    <t>Strengthening Cash Management</t>
  </si>
  <si>
    <t>Niue</t>
  </si>
  <si>
    <t>Savenaca</t>
  </si>
  <si>
    <t>Builds on TA on general fiscal oversight of SOEs. To be coordinated with MCM and FSS advisor</t>
  </si>
  <si>
    <t>Identification, monitoring, and management of SOE fiscal risks</t>
  </si>
  <si>
    <t>1. Deliver seminar on fiscal risks to MoF staff.   2. Key issues and TA needs identified and prioritized.</t>
  </si>
  <si>
    <t>Workshop of Fiscal Oversight of SOEs</t>
  </si>
  <si>
    <t>Training completed on PFM Systems Audit of at least large departments</t>
  </si>
  <si>
    <t>Phase 2 of improving the Chart of Accounts</t>
  </si>
  <si>
    <t>This will lbe first phase of support</t>
  </si>
  <si>
    <t>Phase 1 completed March 2017.</t>
  </si>
  <si>
    <t>Improve accounting and reporting frameworks</t>
  </si>
  <si>
    <t>Continuation of 2016 TA for accounting reform</t>
  </si>
  <si>
    <t>Scoping mission to improve fiscal risk analysis</t>
  </si>
  <si>
    <t>Improve fiscal oversight of the financial sector and non-commercial SOEs</t>
  </si>
  <si>
    <t>1. Workshop delivered.   2. Participant countries identify gaps, next steps and TA needs</t>
  </si>
  <si>
    <t>Priority for countries with a C or D PEFA score in PEFA category 9 and 10</t>
  </si>
  <si>
    <t>Total Person Days:</t>
  </si>
  <si>
    <t>Revised Fis developed by PFTAC and adopted by authorities by October 2018</t>
  </si>
  <si>
    <t>January to February 2018</t>
  </si>
  <si>
    <t>Internal Audit Charter developed by PFTAC and adopted by authorities by December 2017</t>
  </si>
  <si>
    <t>Risk framework and strategic audit plan developed by PFTAC and adopted by authorities by May 2018</t>
  </si>
  <si>
    <t>Assumes parliamentary approval of PFM Act amendment FY18/H1; Involves mission and work from home</t>
  </si>
  <si>
    <t>Revised Fis developed by PFTAC and adopted by authorities by July 2018</t>
  </si>
  <si>
    <t>PFTAC to review draft by authorities assumed ready FY18/H1; Involves 2 missions and work from home</t>
  </si>
  <si>
    <t>1. Payroll and procurement manual developed by PFTAC by mid November, 2017    2. Auditors trained by PFTAC and using manual by end of November 2017.</t>
  </si>
  <si>
    <t>With PFTAC support, all classifications are developed and integrated into CoA and adopted by authorities by October 2017.</t>
  </si>
  <si>
    <t>1. Ministry staff trained by April 2018 to implement IPSAS-Cash.   2. MoE staff trained by August 2017 to implement Phase 1 of new procedures.</t>
  </si>
  <si>
    <t xml:space="preserve">1. Gap analysis, action plan developed by PFTAC and adopted by authorities by March 2018   2. Staff trained on IPSAS-Cash by December 2017.  </t>
  </si>
  <si>
    <t>1. Gap analysis, action plan developed by PFTAC and adopted by authorities by March 2017  2. Staff trained on IPSAS Cash by November 2017</t>
  </si>
  <si>
    <t>1. PFTAC advice adopted and full IPSAS-cash compliance by authorities by November 2018; 2. Regs on Fin assets/liabilities implemented by July 2018.</t>
  </si>
  <si>
    <t>1. MoFT staff trained on IPSAS-Cash implementation by May 2017;  2. 2016 financial report partially meets IPSAS-Cash requirements</t>
  </si>
  <si>
    <t>All required classifications are developed and integrated into new CoA and adopted by authorities by July 2018.</t>
  </si>
  <si>
    <t>1. Staff trained on IPSAS-Cash implementation by July 2017; 2. 16/17 fin statements reviewed by PFTAC and advice partially adopted by authorities by November 2017.</t>
  </si>
  <si>
    <t>1. Gap analysis, action plan developed by PFTAC and adopted by authorities by October 2017;  2. Staff trained on IPSAS application on July 2017.</t>
  </si>
  <si>
    <t xml:space="preserve"> Accounting Manual drafted and adopted by authorities by January 2018.  2. Staff trained on the manual by October 2017.</t>
  </si>
  <si>
    <t xml:space="preserve">Builds on initial training provided in 2016. </t>
  </si>
  <si>
    <t>Involves on and off-site work.</t>
  </si>
  <si>
    <t>Part of PFM Roadmap.</t>
  </si>
  <si>
    <t>1. New Cash Management Regs finalized &amp; approved by authorities by June 2018.   2. Staff trained in new Cash Mgmt Regs to prepare cashflow forecast by July 2017.</t>
  </si>
  <si>
    <t>1. Cash Mgmt Guidelines finalized, approved and implemented by authorities by January 2018.   2. Staff trained by August 2017 and apply cashflow model.</t>
  </si>
  <si>
    <t>Builds on initial training provided in 2016; Involves on and off-site work.</t>
  </si>
  <si>
    <t>Fiscal risk assessment and reporting framework developed by PFTAC and adopted by authorities by August 2017.</t>
  </si>
  <si>
    <t>Performance and fiscal risk indicators to monitor SOEs developed by PFTAC and adopted by authorities by October 2017.</t>
  </si>
  <si>
    <t>Marzan/Colvin</t>
  </si>
  <si>
    <t>Morrison/Marzan</t>
  </si>
  <si>
    <t>Builds on 2016 TA, involves on and off-site work</t>
  </si>
  <si>
    <t>Marzan/Silins</t>
  </si>
  <si>
    <t>June/July 2017</t>
  </si>
  <si>
    <t>Builds on FY17 TA that improved accounting framework; on and off-site work</t>
  </si>
  <si>
    <t>Part of PFM Roadmap; on and off-site work</t>
  </si>
  <si>
    <t>Participation in development partners' forum</t>
  </si>
  <si>
    <t>Technical inputs provided as required</t>
  </si>
  <si>
    <t>between May 2017 to April 2018</t>
  </si>
  <si>
    <t>Neves/Marzan</t>
  </si>
  <si>
    <t>Neves/Narube</t>
  </si>
  <si>
    <t>Neves/TBA</t>
  </si>
  <si>
    <t>PEFA Self-Assessment completed by September 2017 and PFM Roadmap updated by January 2018</t>
  </si>
  <si>
    <t>Fijian budget document continues to expand in terms of content by September 2017</t>
  </si>
  <si>
    <t>Neves/Uluinaceva</t>
  </si>
  <si>
    <t xml:space="preserve">PEFA Self-Assessment </t>
  </si>
  <si>
    <t>Expenditure Review Seminar</t>
  </si>
  <si>
    <t>Participation in the Expenditure Review Seminar</t>
  </si>
  <si>
    <t>PFTAC participation was requested by the authorities. This seminar will be participated by other development partners</t>
  </si>
  <si>
    <t>July-Aug 2017</t>
  </si>
  <si>
    <t>PEFA Self-Assessment completed by August 2017</t>
  </si>
  <si>
    <t>PEFA Self-Assessment completed Feb 2018</t>
  </si>
  <si>
    <t>6.2 Central fiscal oversight and analysis of public corporation risks are strengthened</t>
  </si>
  <si>
    <t>Includes participation in development partners forum</t>
  </si>
  <si>
    <t>Timor Leste</t>
  </si>
  <si>
    <t>Fiscal risk assessment and reporting framework developed by PFTAC by April 2018.</t>
  </si>
  <si>
    <t>Work by Headquarters from PFTAC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</si>
</sst>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8"/>
      <color rgb="FFFF000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3" borderId="12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top" wrapText="1"/>
    </xf>
    <xf numFmtId="0" fontId="12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164" fontId="11" fillId="4" borderId="0" xfId="1" applyNumberFormat="1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10" fillId="8" borderId="1" xfId="0" applyFont="1" applyFill="1" applyBorder="1" applyAlignment="1">
      <alignment horizontal="left" vertical="center" wrapText="1"/>
    </xf>
    <xf numFmtId="0" fontId="10" fillId="7" borderId="1" xfId="0" applyFont="1" applyFill="1" applyBorder="1"/>
    <xf numFmtId="0" fontId="10" fillId="6" borderId="1" xfId="0" applyFont="1" applyFill="1" applyBorder="1"/>
    <xf numFmtId="0" fontId="10" fillId="8" borderId="1" xfId="0" applyFont="1" applyFill="1" applyBorder="1"/>
    <xf numFmtId="0" fontId="10" fillId="5" borderId="1" xfId="0" applyFont="1" applyFill="1" applyBorder="1"/>
    <xf numFmtId="0" fontId="10" fillId="10" borderId="1" xfId="0" applyFont="1" applyFill="1" applyBorder="1" applyAlignment="1">
      <alignment horizontal="left" vertical="center" wrapText="1"/>
    </xf>
    <xf numFmtId="0" fontId="10" fillId="10" borderId="1" xfId="0" applyFont="1" applyFill="1" applyBorder="1"/>
    <xf numFmtId="1" fontId="10" fillId="7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4" fillId="10" borderId="1" xfId="0" applyNumberFormat="1" applyFont="1" applyFill="1" applyBorder="1" applyAlignment="1">
      <alignment horizontal="center" vertical="center" wrapText="1"/>
    </xf>
    <xf numFmtId="1" fontId="11" fillId="4" borderId="6" xfId="1" applyNumberFormat="1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left" wrapText="1"/>
    </xf>
    <xf numFmtId="0" fontId="10" fillId="10" borderId="1" xfId="0" applyFont="1" applyFill="1" applyBorder="1" applyAlignment="1">
      <alignment horizontal="left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top" wrapText="1"/>
    </xf>
    <xf numFmtId="1" fontId="4" fillId="9" borderId="1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0" fillId="0" borderId="0" xfId="0" applyAlignment="1"/>
    <xf numFmtId="17" fontId="10" fillId="7" borderId="1" xfId="0" quotePrefix="1" applyNumberFormat="1" applyFont="1" applyFill="1" applyBorder="1" applyAlignment="1">
      <alignment horizontal="left" wrapText="1"/>
    </xf>
    <xf numFmtId="16" fontId="10" fillId="7" borderId="1" xfId="0" quotePrefix="1" applyNumberFormat="1" applyFont="1" applyFill="1" applyBorder="1" applyAlignment="1">
      <alignment horizontal="left" wrapText="1"/>
    </xf>
    <xf numFmtId="0" fontId="10" fillId="7" borderId="1" xfId="0" quotePrefix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10" fillId="11" borderId="1" xfId="0" quotePrefix="1" applyFont="1" applyFill="1" applyBorder="1" applyAlignment="1">
      <alignment horizontal="left" wrapText="1"/>
    </xf>
    <xf numFmtId="0" fontId="10" fillId="6" borderId="1" xfId="0" quotePrefix="1" applyFont="1" applyFill="1" applyBorder="1" applyAlignment="1">
      <alignment horizontal="left" wrapText="1"/>
    </xf>
    <xf numFmtId="0" fontId="10" fillId="8" borderId="1" xfId="0" quotePrefix="1" applyFont="1" applyFill="1" applyBorder="1" applyAlignment="1">
      <alignment horizontal="left" wrapText="1"/>
    </xf>
    <xf numFmtId="0" fontId="10" fillId="5" borderId="1" xfId="0" quotePrefix="1" applyFont="1" applyFill="1" applyBorder="1" applyAlignment="1">
      <alignment horizontal="left" wrapText="1"/>
    </xf>
    <xf numFmtId="0" fontId="10" fillId="10" borderId="1" xfId="0" quotePrefix="1" applyFont="1" applyFill="1" applyBorder="1" applyAlignment="1">
      <alignment horizontal="left" wrapText="1"/>
    </xf>
    <xf numFmtId="17" fontId="10" fillId="10" borderId="1" xfId="0" quotePrefix="1" applyNumberFormat="1" applyFont="1" applyFill="1" applyBorder="1" applyAlignment="1">
      <alignment horizontal="left" wrapText="1"/>
    </xf>
    <xf numFmtId="165" fontId="0" fillId="0" borderId="0" xfId="0" applyNumberFormat="1" applyAlignment="1">
      <alignment horizontal="left" wrapText="1"/>
    </xf>
    <xf numFmtId="1" fontId="10" fillId="11" borderId="1" xfId="0" applyNumberFormat="1" applyFont="1" applyFill="1" applyBorder="1" applyAlignment="1">
      <alignment horizontal="center" vertical="top" wrapText="1"/>
    </xf>
    <xf numFmtId="17" fontId="4" fillId="7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10" fillId="10" borderId="19" xfId="0" applyFont="1" applyFill="1" applyBorder="1" applyAlignment="1">
      <alignment horizontal="left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top" wrapText="1"/>
    </xf>
    <xf numFmtId="1" fontId="10" fillId="9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1" fontId="10" fillId="1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11" borderId="1" xfId="0" applyNumberFormat="1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left" vertical="top" wrapText="1"/>
    </xf>
    <xf numFmtId="0" fontId="13" fillId="11" borderId="1" xfId="0" applyFont="1" applyFill="1" applyBorder="1" applyAlignment="1">
      <alignment horizontal="left" vertical="top" wrapText="1"/>
    </xf>
    <xf numFmtId="0" fontId="10" fillId="11" borderId="1" xfId="0" applyFont="1" applyFill="1" applyBorder="1"/>
    <xf numFmtId="0" fontId="4" fillId="11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left" vertical="top" wrapText="1"/>
    </xf>
    <xf numFmtId="1" fontId="11" fillId="4" borderId="8" xfId="1" applyNumberFormat="1" applyFont="1" applyFill="1" applyBorder="1" applyAlignment="1">
      <alignment horizontal="center" vertical="top" wrapText="1"/>
    </xf>
    <xf numFmtId="1" fontId="11" fillId="4" borderId="1" xfId="0" applyNumberFormat="1" applyFont="1" applyFill="1" applyBorder="1" applyAlignment="1">
      <alignment horizontal="center" vertical="top" wrapText="1"/>
    </xf>
    <xf numFmtId="0" fontId="9" fillId="7" borderId="2" xfId="0" applyFont="1" applyFill="1" applyBorder="1" applyAlignment="1">
      <alignment horizontal="left" vertical="top" wrapText="1"/>
    </xf>
    <xf numFmtId="0" fontId="9" fillId="7" borderId="3" xfId="0" applyFont="1" applyFill="1" applyBorder="1" applyAlignment="1">
      <alignment horizontal="left" vertical="top" wrapText="1"/>
    </xf>
    <xf numFmtId="0" fontId="10" fillId="10" borderId="1" xfId="0" applyFont="1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10" fillId="3" borderId="2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 wrapText="1"/>
    </xf>
    <xf numFmtId="0" fontId="12" fillId="8" borderId="3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12" fillId="5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  <xf numFmtId="0" fontId="12" fillId="10" borderId="2" xfId="0" applyFont="1" applyFill="1" applyBorder="1" applyAlignment="1">
      <alignment horizontal="left" vertical="top" wrapText="1"/>
    </xf>
    <xf numFmtId="0" fontId="12" fillId="10" borderId="3" xfId="0" applyFont="1" applyFill="1" applyBorder="1" applyAlignment="1">
      <alignment horizontal="left" vertical="top" wrapText="1"/>
    </xf>
    <xf numFmtId="0" fontId="12" fillId="10" borderId="4" xfId="0" applyFont="1" applyFill="1" applyBorder="1" applyAlignment="1">
      <alignment horizontal="left" vertical="top" wrapText="1"/>
    </xf>
    <xf numFmtId="0" fontId="9" fillId="11" borderId="2" xfId="0" applyFont="1" applyFill="1" applyBorder="1" applyAlignment="1">
      <alignment horizontal="left" vertical="top" wrapText="1"/>
    </xf>
    <xf numFmtId="0" fontId="9" fillId="11" borderId="4" xfId="0" applyFont="1" applyFill="1" applyBorder="1" applyAlignment="1">
      <alignment horizontal="left" vertical="top" wrapText="1"/>
    </xf>
    <xf numFmtId="0" fontId="9" fillId="8" borderId="2" xfId="0" applyFont="1" applyFill="1" applyBorder="1" applyAlignment="1">
      <alignment horizontal="left" vertical="top" wrapText="1"/>
    </xf>
    <xf numFmtId="0" fontId="9" fillId="8" borderId="3" xfId="0" applyFont="1" applyFill="1" applyBorder="1" applyAlignment="1">
      <alignment horizontal="left" vertical="top" wrapText="1"/>
    </xf>
    <xf numFmtId="0" fontId="9" fillId="8" borderId="4" xfId="0" applyFont="1" applyFill="1" applyBorder="1" applyAlignment="1">
      <alignment horizontal="left" vertical="top" wrapText="1"/>
    </xf>
    <xf numFmtId="0" fontId="9" fillId="10" borderId="2" xfId="0" applyFont="1" applyFill="1" applyBorder="1" applyAlignment="1">
      <alignment horizontal="left" vertical="top" wrapText="1"/>
    </xf>
    <xf numFmtId="0" fontId="9" fillId="10" borderId="3" xfId="0" applyFont="1" applyFill="1" applyBorder="1" applyAlignment="1">
      <alignment horizontal="left" vertical="top" wrapText="1"/>
    </xf>
    <xf numFmtId="0" fontId="9" fillId="10" borderId="4" xfId="0" applyFont="1" applyFill="1" applyBorder="1" applyAlignment="1">
      <alignment horizontal="left" vertical="top" wrapText="1"/>
    </xf>
    <xf numFmtId="0" fontId="9" fillId="9" borderId="2" xfId="0" applyFont="1" applyFill="1" applyBorder="1" applyAlignment="1">
      <alignment vertical="top" wrapText="1"/>
    </xf>
    <xf numFmtId="0" fontId="9" fillId="9" borderId="4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zoomScaleNormal="100" workbookViewId="0">
      <selection activeCell="Q8" sqref="Q8"/>
    </sheetView>
  </sheetViews>
  <sheetFormatPr defaultRowHeight="15" x14ac:dyDescent="0.25"/>
  <cols>
    <col min="1" max="1" width="10.85546875" style="1" customWidth="1"/>
    <col min="2" max="2" width="15.7109375" style="8" customWidth="1"/>
    <col min="3" max="3" width="11" style="1" customWidth="1"/>
    <col min="4" max="4" width="22.85546875" style="52" customWidth="1"/>
    <col min="5" max="5" width="22.28515625" style="8" customWidth="1"/>
    <col min="6" max="7" width="6.42578125" style="3" customWidth="1"/>
    <col min="8" max="8" width="7.140625" style="3" customWidth="1"/>
    <col min="9" max="9" width="8" style="3" customWidth="1"/>
    <col min="10" max="10" width="26.140625" style="8" customWidth="1"/>
    <col min="11" max="11" width="23.7109375" style="8" customWidth="1"/>
    <col min="12" max="12" width="10.7109375" style="56" customWidth="1"/>
    <col min="13" max="13" width="16.7109375" customWidth="1"/>
  </cols>
  <sheetData>
    <row r="1" spans="1:13" ht="15.75" thickBot="1" x14ac:dyDescent="0.3">
      <c r="A1" s="89" t="s">
        <v>11</v>
      </c>
      <c r="B1" s="89"/>
      <c r="C1" s="89"/>
      <c r="D1" s="89"/>
      <c r="E1" s="89"/>
      <c r="F1" s="89"/>
    </row>
    <row r="2" spans="1:13" ht="15" customHeight="1" x14ac:dyDescent="0.25">
      <c r="A2" s="94" t="s">
        <v>0</v>
      </c>
      <c r="B2" s="123" t="s">
        <v>19</v>
      </c>
      <c r="C2" s="97" t="s">
        <v>1</v>
      </c>
      <c r="D2" s="114" t="s">
        <v>20</v>
      </c>
      <c r="E2" s="111" t="s">
        <v>6</v>
      </c>
      <c r="F2" s="97" t="s">
        <v>12</v>
      </c>
      <c r="G2" s="117"/>
      <c r="H2" s="118"/>
      <c r="I2" s="114" t="s">
        <v>28</v>
      </c>
      <c r="J2" s="94" t="s">
        <v>2</v>
      </c>
      <c r="K2" s="102" t="s">
        <v>3</v>
      </c>
      <c r="L2" s="99" t="s">
        <v>8</v>
      </c>
      <c r="M2" s="102" t="s">
        <v>9</v>
      </c>
    </row>
    <row r="3" spans="1:13" ht="12" customHeight="1" x14ac:dyDescent="0.25">
      <c r="A3" s="95"/>
      <c r="B3" s="124"/>
      <c r="C3" s="98"/>
      <c r="D3" s="115"/>
      <c r="E3" s="112"/>
      <c r="F3" s="119" t="s">
        <v>13</v>
      </c>
      <c r="G3" s="119"/>
      <c r="H3" s="120"/>
      <c r="I3" s="115"/>
      <c r="J3" s="95"/>
      <c r="K3" s="103"/>
      <c r="L3" s="100"/>
      <c r="M3" s="103"/>
    </row>
    <row r="4" spans="1:13" ht="30.75" customHeight="1" thickBot="1" x14ac:dyDescent="0.3">
      <c r="A4" s="96"/>
      <c r="B4" s="125"/>
      <c r="C4" s="98"/>
      <c r="D4" s="116"/>
      <c r="E4" s="113"/>
      <c r="F4" s="6" t="s">
        <v>35</v>
      </c>
      <c r="G4" s="6" t="s">
        <v>4</v>
      </c>
      <c r="H4" s="7" t="s">
        <v>5</v>
      </c>
      <c r="I4" s="116"/>
      <c r="J4" s="95"/>
      <c r="K4" s="104"/>
      <c r="L4" s="101"/>
      <c r="M4" s="104"/>
    </row>
    <row r="5" spans="1:13" ht="45.75" thickBot="1" x14ac:dyDescent="0.3">
      <c r="A5" s="86" t="s">
        <v>10</v>
      </c>
      <c r="B5" s="86" t="s">
        <v>14</v>
      </c>
      <c r="C5" s="10" t="s">
        <v>21</v>
      </c>
      <c r="D5" s="45" t="s">
        <v>27</v>
      </c>
      <c r="E5" s="11" t="s">
        <v>29</v>
      </c>
      <c r="F5" s="27">
        <v>0</v>
      </c>
      <c r="G5" s="44">
        <v>26</v>
      </c>
      <c r="H5" s="27">
        <f>F5+G5</f>
        <v>26</v>
      </c>
      <c r="I5" s="27">
        <v>2</v>
      </c>
      <c r="J5" s="11" t="s">
        <v>107</v>
      </c>
      <c r="K5" s="65" t="s">
        <v>111</v>
      </c>
      <c r="L5" s="53" t="s">
        <v>32</v>
      </c>
      <c r="M5" s="21" t="s">
        <v>30</v>
      </c>
    </row>
    <row r="6" spans="1:13" ht="23.25" thickBot="1" x14ac:dyDescent="0.3">
      <c r="A6" s="87"/>
      <c r="B6" s="87"/>
      <c r="C6" s="43" t="s">
        <v>22</v>
      </c>
      <c r="D6" s="46" t="s">
        <v>34</v>
      </c>
      <c r="E6" s="11" t="s">
        <v>36</v>
      </c>
      <c r="F6" s="27">
        <v>16</v>
      </c>
      <c r="G6" s="27">
        <v>20</v>
      </c>
      <c r="H6" s="27">
        <f t="shared" ref="H6:H35" si="0">F6+G6</f>
        <v>36</v>
      </c>
      <c r="I6" s="27">
        <v>1</v>
      </c>
      <c r="J6" s="11" t="s">
        <v>154</v>
      </c>
      <c r="K6" s="65" t="s">
        <v>38</v>
      </c>
      <c r="L6" s="55" t="s">
        <v>153</v>
      </c>
      <c r="M6" s="21" t="s">
        <v>144</v>
      </c>
    </row>
    <row r="7" spans="1:13" ht="23.25" thickBot="1" x14ac:dyDescent="0.3">
      <c r="A7" s="87"/>
      <c r="B7" s="87"/>
      <c r="C7" s="43" t="s">
        <v>24</v>
      </c>
      <c r="D7" s="46" t="s">
        <v>34</v>
      </c>
      <c r="E7" s="11" t="s">
        <v>149</v>
      </c>
      <c r="F7" s="27">
        <v>7</v>
      </c>
      <c r="G7" s="27">
        <v>18</v>
      </c>
      <c r="H7" s="27">
        <f t="shared" si="0"/>
        <v>25</v>
      </c>
      <c r="I7" s="27">
        <v>1</v>
      </c>
      <c r="J7" s="11" t="s">
        <v>155</v>
      </c>
      <c r="K7" s="65" t="s">
        <v>39</v>
      </c>
      <c r="L7" s="53">
        <v>43132</v>
      </c>
      <c r="M7" s="21" t="s">
        <v>145</v>
      </c>
    </row>
    <row r="8" spans="1:13" ht="45.75" thickBot="1" x14ac:dyDescent="0.3">
      <c r="A8" s="87"/>
      <c r="B8" s="87"/>
      <c r="C8" s="10" t="s">
        <v>31</v>
      </c>
      <c r="D8" s="45" t="s">
        <v>27</v>
      </c>
      <c r="E8" s="11" t="s">
        <v>29</v>
      </c>
      <c r="F8" s="27">
        <v>0</v>
      </c>
      <c r="G8" s="27">
        <f>9+15+12</f>
        <v>36</v>
      </c>
      <c r="H8" s="27">
        <f t="shared" si="0"/>
        <v>36</v>
      </c>
      <c r="I8" s="27">
        <v>3</v>
      </c>
      <c r="J8" s="11" t="s">
        <v>112</v>
      </c>
      <c r="K8" s="65" t="s">
        <v>113</v>
      </c>
      <c r="L8" s="54" t="s">
        <v>108</v>
      </c>
      <c r="M8" s="21" t="s">
        <v>33</v>
      </c>
    </row>
    <row r="9" spans="1:13" ht="45.75" thickBot="1" x14ac:dyDescent="0.3">
      <c r="A9" s="87"/>
      <c r="B9" s="87"/>
      <c r="C9" s="10" t="s">
        <v>158</v>
      </c>
      <c r="D9" s="46" t="s">
        <v>34</v>
      </c>
      <c r="E9" s="11" t="s">
        <v>150</v>
      </c>
      <c r="F9" s="27">
        <v>7</v>
      </c>
      <c r="G9" s="27">
        <v>0</v>
      </c>
      <c r="H9" s="27">
        <f t="shared" si="0"/>
        <v>7</v>
      </c>
      <c r="I9" s="27">
        <v>1</v>
      </c>
      <c r="J9" s="11" t="s">
        <v>151</v>
      </c>
      <c r="K9" s="65" t="s">
        <v>152</v>
      </c>
      <c r="L9" s="54" t="s">
        <v>47</v>
      </c>
      <c r="M9" s="21" t="s">
        <v>53</v>
      </c>
    </row>
    <row r="10" spans="1:13" ht="34.5" thickBot="1" x14ac:dyDescent="0.3">
      <c r="A10" s="87"/>
      <c r="B10" s="87"/>
      <c r="C10" s="10" t="s">
        <v>25</v>
      </c>
      <c r="D10" s="45" t="s">
        <v>34</v>
      </c>
      <c r="E10" s="11" t="s">
        <v>42</v>
      </c>
      <c r="F10" s="27">
        <v>13</v>
      </c>
      <c r="G10" s="27">
        <v>19</v>
      </c>
      <c r="H10" s="27">
        <f t="shared" si="0"/>
        <v>32</v>
      </c>
      <c r="I10" s="27">
        <v>1</v>
      </c>
      <c r="J10" s="11" t="s">
        <v>146</v>
      </c>
      <c r="K10" s="65" t="s">
        <v>39</v>
      </c>
      <c r="L10" s="55" t="s">
        <v>44</v>
      </c>
      <c r="M10" s="21" t="s">
        <v>148</v>
      </c>
    </row>
    <row r="11" spans="1:13" ht="35.25" thickBot="1" x14ac:dyDescent="0.3">
      <c r="A11" s="87"/>
      <c r="B11" s="87"/>
      <c r="C11" s="10" t="s">
        <v>26</v>
      </c>
      <c r="D11" s="45" t="s">
        <v>34</v>
      </c>
      <c r="E11" s="11" t="s">
        <v>140</v>
      </c>
      <c r="F11" s="27">
        <f>28</f>
        <v>28</v>
      </c>
      <c r="G11" s="27">
        <v>0</v>
      </c>
      <c r="H11" s="27">
        <f t="shared" si="0"/>
        <v>28</v>
      </c>
      <c r="I11" s="27"/>
      <c r="J11" s="11" t="s">
        <v>141</v>
      </c>
      <c r="K11" s="65" t="s">
        <v>157</v>
      </c>
      <c r="L11" s="55" t="s">
        <v>142</v>
      </c>
      <c r="M11" s="21" t="s">
        <v>143</v>
      </c>
    </row>
    <row r="12" spans="1:13" ht="34.5" thickBot="1" x14ac:dyDescent="0.3">
      <c r="A12" s="131" t="s">
        <v>10</v>
      </c>
      <c r="B12" s="131" t="s">
        <v>15</v>
      </c>
      <c r="C12" s="33" t="s">
        <v>21</v>
      </c>
      <c r="D12" s="47" t="s">
        <v>45</v>
      </c>
      <c r="E12" s="12" t="s">
        <v>46</v>
      </c>
      <c r="F12" s="78">
        <v>11</v>
      </c>
      <c r="G12" s="78">
        <v>0</v>
      </c>
      <c r="H12" s="64">
        <f t="shared" si="0"/>
        <v>11</v>
      </c>
      <c r="I12" s="78">
        <v>1</v>
      </c>
      <c r="J12" s="79" t="s">
        <v>147</v>
      </c>
      <c r="K12" s="80" t="s">
        <v>48</v>
      </c>
      <c r="L12" s="57" t="s">
        <v>47</v>
      </c>
      <c r="M12" s="81" t="s">
        <v>40</v>
      </c>
    </row>
    <row r="13" spans="1:13" ht="34.5" thickBot="1" x14ac:dyDescent="0.3">
      <c r="A13" s="132"/>
      <c r="B13" s="132"/>
      <c r="C13" s="33" t="s">
        <v>26</v>
      </c>
      <c r="D13" s="47" t="s">
        <v>49</v>
      </c>
      <c r="E13" s="12" t="s">
        <v>50</v>
      </c>
      <c r="F13" s="78">
        <v>5</v>
      </c>
      <c r="G13" s="78">
        <v>0</v>
      </c>
      <c r="H13" s="64">
        <f t="shared" si="0"/>
        <v>5</v>
      </c>
      <c r="I13" s="78">
        <v>1</v>
      </c>
      <c r="J13" s="12" t="s">
        <v>51</v>
      </c>
      <c r="K13" s="12" t="s">
        <v>54</v>
      </c>
      <c r="L13" s="57" t="s">
        <v>44</v>
      </c>
      <c r="M13" s="82" t="s">
        <v>53</v>
      </c>
    </row>
    <row r="14" spans="1:13" ht="34.5" customHeight="1" thickBot="1" x14ac:dyDescent="0.3">
      <c r="A14" s="141" t="s">
        <v>10</v>
      </c>
      <c r="B14" s="105" t="s">
        <v>16</v>
      </c>
      <c r="C14" s="92" t="s">
        <v>21</v>
      </c>
      <c r="D14" s="90" t="s">
        <v>57</v>
      </c>
      <c r="E14" s="13" t="s">
        <v>60</v>
      </c>
      <c r="F14" s="40">
        <v>10</v>
      </c>
      <c r="G14" s="40">
        <v>19</v>
      </c>
      <c r="H14" s="71">
        <f t="shared" si="0"/>
        <v>29</v>
      </c>
      <c r="I14" s="28">
        <v>1</v>
      </c>
      <c r="J14" s="19" t="s">
        <v>109</v>
      </c>
      <c r="K14" s="66" t="s">
        <v>61</v>
      </c>
      <c r="L14" s="58" t="s">
        <v>47</v>
      </c>
      <c r="M14" s="22" t="s">
        <v>134</v>
      </c>
    </row>
    <row r="15" spans="1:13" ht="34.5" thickBot="1" x14ac:dyDescent="0.3">
      <c r="A15" s="142"/>
      <c r="B15" s="106"/>
      <c r="C15" s="93"/>
      <c r="D15" s="91"/>
      <c r="E15" s="13" t="s">
        <v>63</v>
      </c>
      <c r="F15" s="40">
        <v>0</v>
      </c>
      <c r="G15" s="40">
        <v>20</v>
      </c>
      <c r="H15" s="72">
        <f t="shared" si="0"/>
        <v>20</v>
      </c>
      <c r="I15" s="28">
        <v>1</v>
      </c>
      <c r="J15" s="19" t="s">
        <v>110</v>
      </c>
      <c r="K15" s="67"/>
      <c r="L15" s="58" t="s">
        <v>64</v>
      </c>
      <c r="M15" s="22" t="s">
        <v>62</v>
      </c>
    </row>
    <row r="16" spans="1:13" ht="34.5" customHeight="1" thickBot="1" x14ac:dyDescent="0.3">
      <c r="A16" s="142"/>
      <c r="B16" s="106"/>
      <c r="C16" s="34" t="s">
        <v>55</v>
      </c>
      <c r="D16" s="48" t="s">
        <v>57</v>
      </c>
      <c r="E16" s="13" t="s">
        <v>65</v>
      </c>
      <c r="F16" s="40">
        <v>0</v>
      </c>
      <c r="G16" s="40">
        <v>21</v>
      </c>
      <c r="H16" s="72">
        <f t="shared" si="0"/>
        <v>21</v>
      </c>
      <c r="I16" s="28">
        <v>1</v>
      </c>
      <c r="J16" s="19" t="s">
        <v>96</v>
      </c>
      <c r="K16" s="66" t="s">
        <v>66</v>
      </c>
      <c r="L16" s="58" t="s">
        <v>67</v>
      </c>
      <c r="M16" s="22" t="s">
        <v>62</v>
      </c>
    </row>
    <row r="17" spans="1:13" ht="57" thickBot="1" x14ac:dyDescent="0.3">
      <c r="A17" s="142"/>
      <c r="B17" s="106"/>
      <c r="C17" s="34" t="s">
        <v>56</v>
      </c>
      <c r="D17" s="48" t="s">
        <v>57</v>
      </c>
      <c r="E17" s="13" t="s">
        <v>68</v>
      </c>
      <c r="F17" s="28">
        <v>0</v>
      </c>
      <c r="G17" s="28">
        <v>20</v>
      </c>
      <c r="H17" s="71">
        <f t="shared" si="0"/>
        <v>20</v>
      </c>
      <c r="I17" s="28">
        <v>2</v>
      </c>
      <c r="J17" s="19" t="s">
        <v>114</v>
      </c>
      <c r="K17" s="66" t="s">
        <v>135</v>
      </c>
      <c r="L17" s="58" t="s">
        <v>86</v>
      </c>
      <c r="M17" s="22" t="s">
        <v>69</v>
      </c>
    </row>
    <row r="18" spans="1:13" ht="23.25" thickBot="1" x14ac:dyDescent="0.3">
      <c r="A18" s="143"/>
      <c r="B18" s="107"/>
      <c r="C18" s="34" t="s">
        <v>26</v>
      </c>
      <c r="D18" s="48" t="s">
        <v>57</v>
      </c>
      <c r="E18" s="13" t="s">
        <v>58</v>
      </c>
      <c r="F18" s="41">
        <v>7</v>
      </c>
      <c r="G18" s="41">
        <v>12</v>
      </c>
      <c r="H18" s="72">
        <f t="shared" si="0"/>
        <v>19</v>
      </c>
      <c r="I18" s="77">
        <v>1</v>
      </c>
      <c r="J18" s="13" t="s">
        <v>51</v>
      </c>
      <c r="K18" s="66" t="s">
        <v>59</v>
      </c>
      <c r="L18" s="58" t="s">
        <v>52</v>
      </c>
      <c r="M18" s="22" t="s">
        <v>136</v>
      </c>
    </row>
    <row r="19" spans="1:13" ht="45.75" thickBot="1" x14ac:dyDescent="0.3">
      <c r="A19" s="133" t="s">
        <v>10</v>
      </c>
      <c r="B19" s="108" t="s">
        <v>17</v>
      </c>
      <c r="C19" s="121" t="s">
        <v>21</v>
      </c>
      <c r="D19" s="49" t="s">
        <v>70</v>
      </c>
      <c r="E19" s="20" t="s">
        <v>97</v>
      </c>
      <c r="F19" s="29">
        <v>0</v>
      </c>
      <c r="G19" s="29">
        <v>19</v>
      </c>
      <c r="H19" s="74">
        <f t="shared" si="0"/>
        <v>19</v>
      </c>
      <c r="I19" s="29">
        <v>2</v>
      </c>
      <c r="J19" s="20" t="s">
        <v>115</v>
      </c>
      <c r="K19" s="68" t="s">
        <v>72</v>
      </c>
      <c r="L19" s="59" t="s">
        <v>137</v>
      </c>
      <c r="M19" s="23" t="s">
        <v>30</v>
      </c>
    </row>
    <row r="20" spans="1:13" ht="57" thickBot="1" x14ac:dyDescent="0.3">
      <c r="A20" s="134"/>
      <c r="B20" s="109"/>
      <c r="C20" s="122"/>
      <c r="D20" s="49" t="s">
        <v>71</v>
      </c>
      <c r="E20" s="20" t="s">
        <v>73</v>
      </c>
      <c r="F20" s="29">
        <v>12</v>
      </c>
      <c r="G20" s="29">
        <v>0</v>
      </c>
      <c r="H20" s="74">
        <f t="shared" si="0"/>
        <v>12</v>
      </c>
      <c r="I20" s="29">
        <v>1</v>
      </c>
      <c r="J20" s="20" t="s">
        <v>116</v>
      </c>
      <c r="K20" s="68" t="s">
        <v>98</v>
      </c>
      <c r="L20" s="59" t="s">
        <v>74</v>
      </c>
      <c r="M20" s="23" t="s">
        <v>41</v>
      </c>
    </row>
    <row r="21" spans="1:13" ht="57" thickBot="1" x14ac:dyDescent="0.3">
      <c r="A21" s="134"/>
      <c r="B21" s="109"/>
      <c r="C21" s="35" t="s">
        <v>23</v>
      </c>
      <c r="D21" s="49" t="s">
        <v>71</v>
      </c>
      <c r="E21" s="20" t="s">
        <v>75</v>
      </c>
      <c r="F21" s="29">
        <v>0</v>
      </c>
      <c r="G21" s="29">
        <v>14</v>
      </c>
      <c r="H21" s="74">
        <f t="shared" si="0"/>
        <v>14</v>
      </c>
      <c r="I21" s="29">
        <v>1</v>
      </c>
      <c r="J21" s="20" t="s">
        <v>117</v>
      </c>
      <c r="K21" s="68" t="s">
        <v>76</v>
      </c>
      <c r="L21" s="59" t="s">
        <v>84</v>
      </c>
      <c r="M21" s="23" t="s">
        <v>33</v>
      </c>
    </row>
    <row r="22" spans="1:13" ht="57" thickBot="1" x14ac:dyDescent="0.3">
      <c r="A22" s="134"/>
      <c r="B22" s="109"/>
      <c r="C22" s="35" t="s">
        <v>55</v>
      </c>
      <c r="D22" s="49" t="s">
        <v>71</v>
      </c>
      <c r="E22" s="20" t="s">
        <v>75</v>
      </c>
      <c r="F22" s="29">
        <v>0</v>
      </c>
      <c r="G22" s="29">
        <v>19</v>
      </c>
      <c r="H22" s="74">
        <f t="shared" si="0"/>
        <v>19</v>
      </c>
      <c r="I22" s="29">
        <v>1</v>
      </c>
      <c r="J22" s="20" t="s">
        <v>118</v>
      </c>
      <c r="K22" s="68" t="s">
        <v>76</v>
      </c>
      <c r="L22" s="59" t="s">
        <v>86</v>
      </c>
      <c r="M22" s="23" t="s">
        <v>33</v>
      </c>
    </row>
    <row r="23" spans="1:13" ht="57" thickBot="1" x14ac:dyDescent="0.3">
      <c r="A23" s="134"/>
      <c r="B23" s="109"/>
      <c r="C23" s="35" t="s">
        <v>78</v>
      </c>
      <c r="D23" s="49" t="s">
        <v>71</v>
      </c>
      <c r="E23" s="20" t="s">
        <v>79</v>
      </c>
      <c r="F23" s="29">
        <v>7</v>
      </c>
      <c r="G23" s="29">
        <v>0</v>
      </c>
      <c r="H23" s="74">
        <f t="shared" si="0"/>
        <v>7</v>
      </c>
      <c r="I23" s="29">
        <v>1</v>
      </c>
      <c r="J23" s="20" t="s">
        <v>119</v>
      </c>
      <c r="K23" s="68" t="s">
        <v>138</v>
      </c>
      <c r="L23" s="59" t="s">
        <v>44</v>
      </c>
      <c r="M23" s="23" t="s">
        <v>41</v>
      </c>
    </row>
    <row r="24" spans="1:13" ht="47.25" customHeight="1" thickBot="1" x14ac:dyDescent="0.3">
      <c r="A24" s="134"/>
      <c r="B24" s="109"/>
      <c r="C24" s="35" t="s">
        <v>31</v>
      </c>
      <c r="D24" s="49" t="s">
        <v>71</v>
      </c>
      <c r="E24" s="20" t="s">
        <v>75</v>
      </c>
      <c r="F24" s="29">
        <v>0</v>
      </c>
      <c r="G24" s="29">
        <v>15</v>
      </c>
      <c r="H24" s="74">
        <f t="shared" si="0"/>
        <v>15</v>
      </c>
      <c r="I24" s="29">
        <v>2</v>
      </c>
      <c r="J24" s="20" t="s">
        <v>120</v>
      </c>
      <c r="K24" s="68" t="s">
        <v>139</v>
      </c>
      <c r="L24" s="59" t="s">
        <v>37</v>
      </c>
      <c r="M24" s="23" t="s">
        <v>30</v>
      </c>
    </row>
    <row r="25" spans="1:13" ht="45.75" thickBot="1" x14ac:dyDescent="0.3">
      <c r="A25" s="134"/>
      <c r="B25" s="109"/>
      <c r="C25" s="121" t="s">
        <v>80</v>
      </c>
      <c r="D25" s="49" t="s">
        <v>70</v>
      </c>
      <c r="E25" s="20" t="s">
        <v>97</v>
      </c>
      <c r="F25" s="29">
        <v>0</v>
      </c>
      <c r="G25" s="29">
        <v>12</v>
      </c>
      <c r="H25" s="74">
        <f t="shared" si="0"/>
        <v>12</v>
      </c>
      <c r="I25" s="29">
        <v>1</v>
      </c>
      <c r="J25" s="20" t="s">
        <v>121</v>
      </c>
      <c r="K25" s="68" t="s">
        <v>99</v>
      </c>
      <c r="L25" s="59" t="s">
        <v>77</v>
      </c>
      <c r="M25" s="23" t="s">
        <v>30</v>
      </c>
    </row>
    <row r="26" spans="1:13" ht="57" thickBot="1" x14ac:dyDescent="0.3">
      <c r="A26" s="134"/>
      <c r="B26" s="109"/>
      <c r="C26" s="122"/>
      <c r="D26" s="49" t="s">
        <v>71</v>
      </c>
      <c r="E26" s="20" t="s">
        <v>100</v>
      </c>
      <c r="F26" s="29">
        <v>7</v>
      </c>
      <c r="G26" s="29">
        <v>0</v>
      </c>
      <c r="H26" s="74">
        <f t="shared" si="0"/>
        <v>7</v>
      </c>
      <c r="I26" s="29">
        <v>1</v>
      </c>
      <c r="J26" s="20" t="s">
        <v>122</v>
      </c>
      <c r="K26" s="68" t="s">
        <v>101</v>
      </c>
      <c r="L26" s="59" t="s">
        <v>77</v>
      </c>
      <c r="M26" s="23" t="s">
        <v>41</v>
      </c>
    </row>
    <row r="27" spans="1:13" ht="57" thickBot="1" x14ac:dyDescent="0.3">
      <c r="A27" s="134"/>
      <c r="B27" s="109"/>
      <c r="C27" s="121" t="s">
        <v>56</v>
      </c>
      <c r="D27" s="49" t="s">
        <v>71</v>
      </c>
      <c r="E27" s="20" t="s">
        <v>81</v>
      </c>
      <c r="F27" s="29">
        <v>12</v>
      </c>
      <c r="G27" s="29">
        <v>19</v>
      </c>
      <c r="H27" s="74">
        <f t="shared" si="0"/>
        <v>31</v>
      </c>
      <c r="I27" s="29">
        <v>1</v>
      </c>
      <c r="J27" s="20" t="s">
        <v>123</v>
      </c>
      <c r="K27" s="68" t="s">
        <v>127</v>
      </c>
      <c r="L27" s="59" t="s">
        <v>77</v>
      </c>
      <c r="M27" s="23" t="s">
        <v>82</v>
      </c>
    </row>
    <row r="28" spans="1:13" ht="45.75" thickBot="1" x14ac:dyDescent="0.3">
      <c r="A28" s="135"/>
      <c r="B28" s="110"/>
      <c r="C28" s="122"/>
      <c r="D28" s="49" t="s">
        <v>71</v>
      </c>
      <c r="E28" s="20" t="s">
        <v>83</v>
      </c>
      <c r="F28" s="29">
        <v>0</v>
      </c>
      <c r="G28" s="29">
        <f>12+9</f>
        <v>21</v>
      </c>
      <c r="H28" s="74">
        <f t="shared" si="0"/>
        <v>21</v>
      </c>
      <c r="I28" s="29">
        <v>2</v>
      </c>
      <c r="J28" s="20" t="s">
        <v>124</v>
      </c>
      <c r="K28" s="68" t="s">
        <v>126</v>
      </c>
      <c r="L28" s="59" t="s">
        <v>64</v>
      </c>
      <c r="M28" s="23" t="s">
        <v>85</v>
      </c>
    </row>
    <row r="29" spans="1:13" ht="57" thickBot="1" x14ac:dyDescent="0.3">
      <c r="A29" s="139" t="s">
        <v>10</v>
      </c>
      <c r="B29" s="126" t="s">
        <v>87</v>
      </c>
      <c r="C29" s="36" t="s">
        <v>78</v>
      </c>
      <c r="D29" s="50" t="s">
        <v>88</v>
      </c>
      <c r="E29" s="14" t="s">
        <v>89</v>
      </c>
      <c r="F29" s="30">
        <v>0</v>
      </c>
      <c r="G29" s="42">
        <v>17</v>
      </c>
      <c r="H29" s="73">
        <f t="shared" si="0"/>
        <v>17</v>
      </c>
      <c r="I29" s="30">
        <v>1</v>
      </c>
      <c r="J29" s="14" t="s">
        <v>128</v>
      </c>
      <c r="K29" s="69" t="s">
        <v>125</v>
      </c>
      <c r="L29" s="60" t="s">
        <v>77</v>
      </c>
      <c r="M29" s="24" t="s">
        <v>30</v>
      </c>
    </row>
    <row r="30" spans="1:13" ht="57" thickBot="1" x14ac:dyDescent="0.3">
      <c r="A30" s="140"/>
      <c r="B30" s="127"/>
      <c r="C30" s="36" t="s">
        <v>31</v>
      </c>
      <c r="D30" s="50" t="s">
        <v>88</v>
      </c>
      <c r="E30" s="14" t="s">
        <v>89</v>
      </c>
      <c r="F30" s="30">
        <v>0</v>
      </c>
      <c r="G30" s="42">
        <v>13</v>
      </c>
      <c r="H30" s="73">
        <f t="shared" si="0"/>
        <v>13</v>
      </c>
      <c r="I30" s="30">
        <v>2</v>
      </c>
      <c r="J30" s="14" t="s">
        <v>129</v>
      </c>
      <c r="K30" s="69" t="s">
        <v>130</v>
      </c>
      <c r="L30" s="60" t="s">
        <v>37</v>
      </c>
      <c r="M30" s="24" t="s">
        <v>30</v>
      </c>
    </row>
    <row r="31" spans="1:13" ht="46.5" thickBot="1" x14ac:dyDescent="0.3">
      <c r="A31" s="136" t="s">
        <v>10</v>
      </c>
      <c r="B31" s="128" t="s">
        <v>18</v>
      </c>
      <c r="C31" s="37" t="s">
        <v>21</v>
      </c>
      <c r="D31" s="51" t="s">
        <v>156</v>
      </c>
      <c r="E31" s="38" t="s">
        <v>93</v>
      </c>
      <c r="F31" s="31">
        <v>12</v>
      </c>
      <c r="G31" s="31">
        <v>0</v>
      </c>
      <c r="H31" s="75">
        <f t="shared" si="0"/>
        <v>12</v>
      </c>
      <c r="I31" s="31">
        <v>1</v>
      </c>
      <c r="J31" s="39" t="s">
        <v>131</v>
      </c>
      <c r="K31" s="70" t="s">
        <v>127</v>
      </c>
      <c r="L31" s="61" t="s">
        <v>37</v>
      </c>
      <c r="M31" s="26" t="s">
        <v>41</v>
      </c>
    </row>
    <row r="32" spans="1:13" ht="34.5" thickBot="1" x14ac:dyDescent="0.3">
      <c r="A32" s="137"/>
      <c r="B32" s="129"/>
      <c r="C32" s="37" t="s">
        <v>90</v>
      </c>
      <c r="D32" s="51" t="s">
        <v>156</v>
      </c>
      <c r="E32" s="25" t="s">
        <v>102</v>
      </c>
      <c r="F32" s="31">
        <v>11</v>
      </c>
      <c r="G32" s="31">
        <v>0</v>
      </c>
      <c r="H32" s="75">
        <f t="shared" si="0"/>
        <v>11</v>
      </c>
      <c r="I32" s="31">
        <v>1</v>
      </c>
      <c r="J32" s="25" t="s">
        <v>94</v>
      </c>
      <c r="K32" s="25"/>
      <c r="L32" s="61" t="s">
        <v>32</v>
      </c>
      <c r="M32" s="26" t="s">
        <v>41</v>
      </c>
    </row>
    <row r="33" spans="1:13" ht="45.75" thickBot="1" x14ac:dyDescent="0.3">
      <c r="A33" s="137"/>
      <c r="B33" s="129"/>
      <c r="C33" s="37" t="s">
        <v>78</v>
      </c>
      <c r="D33" s="51" t="s">
        <v>156</v>
      </c>
      <c r="E33" s="25" t="s">
        <v>103</v>
      </c>
      <c r="F33" s="31">
        <v>0</v>
      </c>
      <c r="G33" s="31">
        <v>18</v>
      </c>
      <c r="H33" s="75">
        <f t="shared" si="0"/>
        <v>18</v>
      </c>
      <c r="I33" s="31">
        <v>1</v>
      </c>
      <c r="J33" s="25" t="s">
        <v>132</v>
      </c>
      <c r="K33" s="25" t="s">
        <v>92</v>
      </c>
      <c r="L33" s="61" t="s">
        <v>47</v>
      </c>
      <c r="M33" s="26" t="s">
        <v>91</v>
      </c>
    </row>
    <row r="34" spans="1:13" ht="34.5" thickBot="1" x14ac:dyDescent="0.3">
      <c r="A34" s="137"/>
      <c r="B34" s="129"/>
      <c r="C34" s="37" t="s">
        <v>26</v>
      </c>
      <c r="D34" s="51" t="s">
        <v>156</v>
      </c>
      <c r="E34" s="38" t="s">
        <v>93</v>
      </c>
      <c r="F34" s="31">
        <v>0</v>
      </c>
      <c r="G34" s="31">
        <v>0</v>
      </c>
      <c r="H34" s="75">
        <f t="shared" si="0"/>
        <v>0</v>
      </c>
      <c r="I34" s="31">
        <v>1</v>
      </c>
      <c r="J34" s="25" t="s">
        <v>159</v>
      </c>
      <c r="K34" s="25"/>
      <c r="L34" s="62" t="s">
        <v>84</v>
      </c>
      <c r="M34" s="88" t="s">
        <v>160</v>
      </c>
    </row>
    <row r="35" spans="1:13" ht="34.5" thickBot="1" x14ac:dyDescent="0.3">
      <c r="A35" s="138"/>
      <c r="B35" s="130"/>
      <c r="C35" s="37" t="s">
        <v>26</v>
      </c>
      <c r="D35" s="51" t="s">
        <v>156</v>
      </c>
      <c r="E35" s="25" t="s">
        <v>95</v>
      </c>
      <c r="F35" s="31">
        <v>7</v>
      </c>
      <c r="G35" s="31">
        <v>12</v>
      </c>
      <c r="H35" s="75">
        <f t="shared" si="0"/>
        <v>19</v>
      </c>
      <c r="I35" s="31">
        <v>1</v>
      </c>
      <c r="J35" s="25" t="s">
        <v>104</v>
      </c>
      <c r="K35" s="25" t="s">
        <v>105</v>
      </c>
      <c r="L35" s="61" t="s">
        <v>43</v>
      </c>
      <c r="M35" s="26" t="s">
        <v>133</v>
      </c>
    </row>
    <row r="36" spans="1:13" ht="15.75" thickBot="1" x14ac:dyDescent="0.3">
      <c r="A36" s="5"/>
      <c r="B36" s="9"/>
      <c r="E36" s="83" t="s">
        <v>106</v>
      </c>
      <c r="F36" s="85">
        <f>SUM(F5:F35)</f>
        <v>172</v>
      </c>
      <c r="G36" s="85">
        <f>SUM(G5:G35)</f>
        <v>390</v>
      </c>
      <c r="H36" s="76">
        <f>SUM(H5:H35)</f>
        <v>562</v>
      </c>
      <c r="I36" s="76">
        <f>SUM(I5:I35)</f>
        <v>38</v>
      </c>
    </row>
    <row r="37" spans="1:13" x14ac:dyDescent="0.25">
      <c r="E37" s="16" t="s">
        <v>7</v>
      </c>
      <c r="F37" s="84"/>
      <c r="G37" s="84"/>
      <c r="H37" s="32"/>
      <c r="I37" s="15"/>
    </row>
    <row r="38" spans="1:13" x14ac:dyDescent="0.25">
      <c r="E38" s="17"/>
      <c r="F38" s="2"/>
      <c r="G38" s="2"/>
      <c r="H38" s="2"/>
      <c r="I38" s="2"/>
      <c r="L38" s="63"/>
    </row>
    <row r="39" spans="1:13" x14ac:dyDescent="0.25">
      <c r="E39" s="18"/>
      <c r="F39" s="4"/>
      <c r="G39" s="4"/>
      <c r="H39" s="4"/>
      <c r="I39" s="4"/>
    </row>
    <row r="40" spans="1:13" x14ac:dyDescent="0.25">
      <c r="E40" s="18"/>
      <c r="F40" s="4"/>
      <c r="G40" s="4"/>
      <c r="H40" s="4"/>
      <c r="I40" s="4"/>
    </row>
    <row r="41" spans="1:13" x14ac:dyDescent="0.25">
      <c r="E41" s="18"/>
      <c r="F41" s="4"/>
      <c r="G41" s="4"/>
      <c r="H41" s="4"/>
      <c r="I41" s="4"/>
    </row>
  </sheetData>
  <mergeCells count="28">
    <mergeCell ref="B29:B30"/>
    <mergeCell ref="B31:B35"/>
    <mergeCell ref="B12:B13"/>
    <mergeCell ref="A19:A28"/>
    <mergeCell ref="A31:A35"/>
    <mergeCell ref="A29:A30"/>
    <mergeCell ref="A14:A18"/>
    <mergeCell ref="A12:A13"/>
    <mergeCell ref="L2:L4"/>
    <mergeCell ref="M2:M4"/>
    <mergeCell ref="B14:B18"/>
    <mergeCell ref="B19:B28"/>
    <mergeCell ref="E2:E4"/>
    <mergeCell ref="J2:J4"/>
    <mergeCell ref="K2:K4"/>
    <mergeCell ref="D2:D4"/>
    <mergeCell ref="I2:I4"/>
    <mergeCell ref="F2:H2"/>
    <mergeCell ref="F3:H3"/>
    <mergeCell ref="C19:C20"/>
    <mergeCell ref="C25:C26"/>
    <mergeCell ref="C27:C28"/>
    <mergeCell ref="B2:B4"/>
    <mergeCell ref="A1:F1"/>
    <mergeCell ref="D14:D15"/>
    <mergeCell ref="C14:C15"/>
    <mergeCell ref="A2:A4"/>
    <mergeCell ref="C2:C4"/>
  </mergeCells>
  <printOptions horizontalCentered="1" verticalCentered="1"/>
  <pageMargins left="0.7" right="0.7" top="0.75" bottom="0.75" header="0.3" footer="0.3"/>
  <pageSetup paperSize="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FY2018</vt:lpstr>
      <vt:lpstr>Sheet2</vt:lpstr>
      <vt:lpstr>Sheet3</vt:lpstr>
      <vt:lpstr>'FY2018'!Print_Area</vt:lpstr>
    </vt:vector>
  </TitlesOfParts>
  <Company>International Monetary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dkloeden</dc:creator>
  <cp:lastModifiedBy>dkloeden</cp:lastModifiedBy>
  <cp:lastPrinted>2017-05-15T21:08:23Z</cp:lastPrinted>
  <dcterms:created xsi:type="dcterms:W3CDTF">2015-10-20T14:28:30Z</dcterms:created>
  <dcterms:modified xsi:type="dcterms:W3CDTF">2017-05-18T01:20:33Z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972285953</vt:i4>
  </property>
  <property fmtid="{D5CDD505-2E9C-101B-9397-08002B2CF9AE}" pid="3" name="_NewReviewCycle">
    <vt:lpwstr/>
  </property>
  <property fmtid="{D5CDD505-2E9C-101B-9397-08002B2CF9AE}" pid="4" name="_EmailSubject">
    <vt:lpwstr>FY18 Workplans</vt:lpwstr>
  </property>
  <property fmtid="{D5CDD505-2E9C-101B-9397-08002B2CF9AE}" pid="5" name="_AuthorEmail">
    <vt:lpwstr>DKloeden@imf.org</vt:lpwstr>
  </property>
  <property fmtid="{D5CDD505-2E9C-101B-9397-08002B2CF9AE}" pid="6" name="_AuthorEmailDisplayName">
    <vt:lpwstr>Kloeden, David Anthony</vt:lpwstr>
  </property>
  <property fmtid="{D5CDD505-2E9C-101B-9397-08002B2CF9AE}" pid="7" name="_PreviousAdHocReviewCycleID">
    <vt:i4>-1620206765</vt:i4>
  </property>
  <property fmtid="{D5CDD505-2E9C-101B-9397-08002B2CF9AE}" pid="8" name="{A44787D4-0540-4523-9961-78E4036D8C6D}">
    <vt:lpwstr>{60696852-3A61-4A9E-A268-A3345FB9A779}</vt:lpwstr>
  </property>
</Properties>
</file>